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 tabRatio="500"/>
  </bookViews>
  <sheets>
    <sheet name="2021-2023" sheetId="4" r:id="rId1"/>
    <sheet name="Лист1" sheetId="1" state="hidden" r:id="rId2"/>
  </sheets>
  <definedNames>
    <definedName name="_xlnm._FilterDatabase" localSheetId="0" hidden="1">'2021-2023'!$B$1:$G$877</definedName>
    <definedName name="clsAnalityc1">Лист1!$U$24</definedName>
    <definedName name="clsAnalityc2">Лист1!$V$24</definedName>
    <definedName name="clsAnalityc3">Лист1!$W$24</definedName>
    <definedName name="ColTotalAnalityc1">Лист1!$K$24</definedName>
    <definedName name="ColTotalAnalityc2">Лист1!$L$24</definedName>
    <definedName name="ColTotalAnalityc3">Лист1!$M$24</definedName>
    <definedName name="ColTotalCSR1">Лист1!$E$24</definedName>
    <definedName name="ColTotalCSR2">Лист1!$F$24</definedName>
    <definedName name="ColTotalCSR3">Лист1!$G$24</definedName>
    <definedName name="ColTotalCSR4">Лист1!$H$24</definedName>
    <definedName name="ColTotalFKR1">Лист1!$C$24</definedName>
    <definedName name="ColTotalFKR2">Лист1!$D$24</definedName>
    <definedName name="ColTotalGRBS">Лист1!$B$24</definedName>
    <definedName name="ColTotalSubEKR">Лист1!$J$24</definedName>
    <definedName name="CSR">Лист1!$R$24</definedName>
    <definedName name="FKR">Лист1!$Q$24</definedName>
    <definedName name="Footer">Лист1!$B$26:$AA$29</definedName>
    <definedName name="GRBS">Лист1!$P$24</definedName>
    <definedName name="Header">Лист1!$B$1:$AA$8</definedName>
    <definedName name="Row">Лист1!$B$24:$AA$24</definedName>
    <definedName name="SubEKR">Лист1!$T$24</definedName>
    <definedName name="Total">Лист1!$B$25:$AA$25</definedName>
    <definedName name="TotalAnalityc1">Лист1!$B$21:$AA$21</definedName>
    <definedName name="TotalAnalityc2">Лист1!$B$22:$AA$22</definedName>
    <definedName name="TotalAnalityc3">Лист1!$B$23:$AA$23</definedName>
    <definedName name="TotalCSRXX00000000">Лист1!$B$13:$AA$13</definedName>
    <definedName name="TotalCSRXXX0000000">Лист1!$B$14:$AA$14</definedName>
    <definedName name="TotalCSRXXXXX00000">Лист1!$B$15:$AA$15</definedName>
    <definedName name="TotalCSRXXXXXXXXXX">Лист1!$B$16:$AA$16</definedName>
    <definedName name="TotalFKRXX00">Лист1!$B$11:$AA$11</definedName>
    <definedName name="TotalFKRXXXX">Лист1!$B$12:$AA$12</definedName>
    <definedName name="TotalGRBS">Лист1!$B$10:$AA$10</definedName>
    <definedName name="TotalSubEKR">Лист1!$B$20:$AA$20</definedName>
    <definedName name="TotalVR">Лист1!$B$19:$AA$19</definedName>
    <definedName name="TotalVR1">Лист1!$B$17:$AA$17</definedName>
    <definedName name="TotalVR2">Лист1!$B$18:$AA$18</definedName>
    <definedName name="VR">Лист1!$S$24</definedName>
    <definedName name="Year1">Лист1!$X$24</definedName>
    <definedName name="Year2">Лист1!$Y$24</definedName>
    <definedName name="Year3">Лист1!$AA$24</definedName>
    <definedName name="_xlnm.Print_Area" localSheetId="0">'2021-2023'!$A$1:$G$877</definedName>
  </definedNames>
  <calcPr calcId="125725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246" i="4"/>
  <c r="G246"/>
  <c r="E246"/>
  <c r="G269"/>
  <c r="F269"/>
  <c r="F268" s="1"/>
  <c r="F267" s="1"/>
  <c r="E269"/>
  <c r="G268"/>
  <c r="E268"/>
  <c r="E267" s="1"/>
  <c r="G267"/>
  <c r="E113" l="1"/>
  <c r="F457" l="1"/>
  <c r="F456" s="1"/>
  <c r="G457"/>
  <c r="G456" s="1"/>
  <c r="E457"/>
  <c r="E456" s="1"/>
  <c r="E830"/>
  <c r="E829" s="1"/>
  <c r="F830"/>
  <c r="F829" s="1"/>
  <c r="G830"/>
  <c r="G829" s="1"/>
  <c r="E833"/>
  <c r="E832" s="1"/>
  <c r="F833"/>
  <c r="F832" s="1"/>
  <c r="G833"/>
  <c r="G832" s="1"/>
  <c r="G659"/>
  <c r="G658" s="1"/>
  <c r="F659"/>
  <c r="F658" s="1"/>
  <c r="E659"/>
  <c r="E658" s="1"/>
  <c r="E115" l="1"/>
  <c r="G111"/>
  <c r="F111"/>
  <c r="E111"/>
  <c r="F340" l="1"/>
  <c r="F339" s="1"/>
  <c r="G340"/>
  <c r="G339" s="1"/>
  <c r="E340"/>
  <c r="E339" s="1"/>
  <c r="F258"/>
  <c r="G258"/>
  <c r="E254"/>
  <c r="E258"/>
  <c r="G496" l="1"/>
  <c r="F496"/>
  <c r="E496"/>
  <c r="G494"/>
  <c r="F494"/>
  <c r="E494"/>
  <c r="G493" l="1"/>
  <c r="G492" s="1"/>
  <c r="F493"/>
  <c r="F492" s="1"/>
  <c r="E493"/>
  <c r="E492" s="1"/>
  <c r="G690" l="1"/>
  <c r="G689" s="1"/>
  <c r="G688" s="1"/>
  <c r="F690"/>
  <c r="F689" s="1"/>
  <c r="F688" s="1"/>
  <c r="E690"/>
  <c r="E689" s="1"/>
  <c r="E688" s="1"/>
  <c r="G470"/>
  <c r="G469" s="1"/>
  <c r="F470"/>
  <c r="F469" s="1"/>
  <c r="E470"/>
  <c r="E469" s="1"/>
  <c r="G473"/>
  <c r="G472" s="1"/>
  <c r="F473"/>
  <c r="F472" s="1"/>
  <c r="E473"/>
  <c r="E472" s="1"/>
  <c r="E117"/>
  <c r="E110" s="1"/>
  <c r="E228"/>
  <c r="E227" s="1"/>
  <c r="E226" s="1"/>
  <c r="G228"/>
  <c r="G227" s="1"/>
  <c r="F228"/>
  <c r="F227" s="1"/>
  <c r="F449" l="1"/>
  <c r="F448" s="1"/>
  <c r="G449"/>
  <c r="G448" s="1"/>
  <c r="E449"/>
  <c r="E448" s="1"/>
  <c r="F769" l="1"/>
  <c r="F768" s="1"/>
  <c r="G769"/>
  <c r="G768" s="1"/>
  <c r="E769"/>
  <c r="E768" s="1"/>
  <c r="E45"/>
  <c r="G160" l="1"/>
  <c r="F160"/>
  <c r="E160"/>
  <c r="G220" l="1"/>
  <c r="F220"/>
  <c r="E220"/>
  <c r="G569"/>
  <c r="F569"/>
  <c r="E569"/>
  <c r="F869"/>
  <c r="F868" s="1"/>
  <c r="G869"/>
  <c r="G868" s="1"/>
  <c r="E869"/>
  <c r="E868" s="1"/>
  <c r="F45"/>
  <c r="F44" s="1"/>
  <c r="G45"/>
  <c r="G44" s="1"/>
  <c r="E44"/>
  <c r="G836" l="1"/>
  <c r="G835" s="1"/>
  <c r="G828" s="1"/>
  <c r="G827" s="1"/>
  <c r="G826" s="1"/>
  <c r="F836"/>
  <c r="F835" s="1"/>
  <c r="F828" s="1"/>
  <c r="F827" s="1"/>
  <c r="F826" s="1"/>
  <c r="E836"/>
  <c r="E835" s="1"/>
  <c r="E828" l="1"/>
  <c r="E827" s="1"/>
  <c r="E826" s="1"/>
  <c r="F817"/>
  <c r="F816" s="1"/>
  <c r="G817"/>
  <c r="G816" s="1"/>
  <c r="E817"/>
  <c r="E816" s="1"/>
  <c r="F772" l="1"/>
  <c r="F771" s="1"/>
  <c r="G772"/>
  <c r="G771" s="1"/>
  <c r="E772"/>
  <c r="E771" s="1"/>
  <c r="F756" l="1"/>
  <c r="G756"/>
  <c r="E756"/>
  <c r="G360" l="1"/>
  <c r="F360"/>
  <c r="E360"/>
  <c r="G106" l="1"/>
  <c r="F106"/>
  <c r="E106"/>
  <c r="G720"/>
  <c r="F720"/>
  <c r="E720"/>
  <c r="G285"/>
  <c r="F285"/>
  <c r="E285"/>
  <c r="G724" l="1"/>
  <c r="G723" s="1"/>
  <c r="F724"/>
  <c r="F723" s="1"/>
  <c r="E724"/>
  <c r="E723" s="1"/>
  <c r="E586"/>
  <c r="G336" l="1"/>
  <c r="G335" s="1"/>
  <c r="G334" s="1"/>
  <c r="F336"/>
  <c r="F335" s="1"/>
  <c r="F334" s="1"/>
  <c r="E336"/>
  <c r="E335" s="1"/>
  <c r="E334" s="1"/>
  <c r="G791" l="1"/>
  <c r="G790" s="1"/>
  <c r="F791"/>
  <c r="F790" s="1"/>
  <c r="E791"/>
  <c r="E790" s="1"/>
  <c r="G787"/>
  <c r="G786" s="1"/>
  <c r="F787"/>
  <c r="F786" s="1"/>
  <c r="E787"/>
  <c r="E786" s="1"/>
  <c r="G717" l="1"/>
  <c r="F717"/>
  <c r="G125" l="1"/>
  <c r="F125"/>
  <c r="G729" l="1"/>
  <c r="G728" s="1"/>
  <c r="F729"/>
  <c r="F728" s="1"/>
  <c r="E729"/>
  <c r="E728" s="1"/>
  <c r="G154" l="1"/>
  <c r="F154"/>
  <c r="G152"/>
  <c r="F152"/>
  <c r="G86"/>
  <c r="F86"/>
  <c r="E86"/>
  <c r="E84"/>
  <c r="G84"/>
  <c r="F84"/>
  <c r="F83" l="1"/>
  <c r="G151"/>
  <c r="G83"/>
  <c r="F151"/>
  <c r="E83"/>
  <c r="G115"/>
  <c r="F115"/>
  <c r="E783" l="1"/>
  <c r="G261"/>
  <c r="G260" s="1"/>
  <c r="F261"/>
  <c r="F260" s="1"/>
  <c r="E261"/>
  <c r="E260" s="1"/>
  <c r="G759"/>
  <c r="G758" s="1"/>
  <c r="F759"/>
  <c r="F758" s="1"/>
  <c r="E759"/>
  <c r="E758" s="1"/>
  <c r="G512"/>
  <c r="G511" s="1"/>
  <c r="F512"/>
  <c r="F511" s="1"/>
  <c r="E512"/>
  <c r="E511" s="1"/>
  <c r="G439"/>
  <c r="G438" s="1"/>
  <c r="F439"/>
  <c r="F438" s="1"/>
  <c r="E439"/>
  <c r="E438" s="1"/>
  <c r="G163"/>
  <c r="G162" s="1"/>
  <c r="F163"/>
  <c r="F162" s="1"/>
  <c r="E163"/>
  <c r="E162" s="1"/>
  <c r="G61"/>
  <c r="G60" s="1"/>
  <c r="F61"/>
  <c r="F60" s="1"/>
  <c r="E61"/>
  <c r="E60" s="1"/>
  <c r="F192" l="1"/>
  <c r="G192"/>
  <c r="E192"/>
  <c r="G624" l="1"/>
  <c r="G623" s="1"/>
  <c r="F624"/>
  <c r="F623" s="1"/>
  <c r="G621"/>
  <c r="G620" s="1"/>
  <c r="F621"/>
  <c r="F620" s="1"/>
  <c r="G617"/>
  <c r="G616" s="1"/>
  <c r="F617"/>
  <c r="F616" s="1"/>
  <c r="G614"/>
  <c r="G613" s="1"/>
  <c r="F614"/>
  <c r="F613" s="1"/>
  <c r="G610"/>
  <c r="G609" s="1"/>
  <c r="F610"/>
  <c r="F609" s="1"/>
  <c r="G607"/>
  <c r="G606" s="1"/>
  <c r="F607"/>
  <c r="F606" s="1"/>
  <c r="G604"/>
  <c r="G603" s="1"/>
  <c r="F604"/>
  <c r="F603" s="1"/>
  <c r="G601"/>
  <c r="G600" s="1"/>
  <c r="F601"/>
  <c r="F600" s="1"/>
  <c r="G598"/>
  <c r="G597" s="1"/>
  <c r="F598"/>
  <c r="F597" s="1"/>
  <c r="G536"/>
  <c r="F536"/>
  <c r="G534"/>
  <c r="F534"/>
  <c r="G567"/>
  <c r="F567"/>
  <c r="G565"/>
  <c r="F565"/>
  <c r="F133"/>
  <c r="G133"/>
  <c r="F51"/>
  <c r="F50" s="1"/>
  <c r="F49" s="1"/>
  <c r="F48" s="1"/>
  <c r="G51"/>
  <c r="G50" s="1"/>
  <c r="G49" s="1"/>
  <c r="G48" s="1"/>
  <c r="E51"/>
  <c r="E50" s="1"/>
  <c r="E49" s="1"/>
  <c r="E48" s="1"/>
  <c r="G564" l="1"/>
  <c r="F564"/>
  <c r="G619"/>
  <c r="F612"/>
  <c r="F619"/>
  <c r="G612"/>
  <c r="G69" l="1"/>
  <c r="G68" s="1"/>
  <c r="F69"/>
  <c r="F68" s="1"/>
  <c r="G66"/>
  <c r="G65" s="1"/>
  <c r="F66"/>
  <c r="F65" s="1"/>
  <c r="G41"/>
  <c r="G40" s="1"/>
  <c r="F41"/>
  <c r="F40" s="1"/>
  <c r="G77"/>
  <c r="G76" s="1"/>
  <c r="F77"/>
  <c r="F76" s="1"/>
  <c r="G74"/>
  <c r="G73" s="1"/>
  <c r="F74"/>
  <c r="F73" s="1"/>
  <c r="G319"/>
  <c r="G318" s="1"/>
  <c r="G317" s="1"/>
  <c r="F319"/>
  <c r="F318" s="1"/>
  <c r="F317" s="1"/>
  <c r="G302"/>
  <c r="G301" s="1"/>
  <c r="F302"/>
  <c r="F301" s="1"/>
  <c r="G308"/>
  <c r="F308"/>
  <c r="G306"/>
  <c r="F306"/>
  <c r="G37"/>
  <c r="F37"/>
  <c r="E66"/>
  <c r="G28"/>
  <c r="G27" s="1"/>
  <c r="F28"/>
  <c r="F27" s="1"/>
  <c r="G25"/>
  <c r="G24" s="1"/>
  <c r="F25"/>
  <c r="F24" s="1"/>
  <c r="G240"/>
  <c r="F240"/>
  <c r="G238"/>
  <c r="F238"/>
  <c r="G576"/>
  <c r="F576"/>
  <c r="G574"/>
  <c r="F574"/>
  <c r="G572"/>
  <c r="F572"/>
  <c r="G547"/>
  <c r="G545"/>
  <c r="G543"/>
  <c r="F547"/>
  <c r="F545"/>
  <c r="F543"/>
  <c r="G713"/>
  <c r="G712" s="1"/>
  <c r="F713"/>
  <c r="F712" s="1"/>
  <c r="G710"/>
  <c r="G709" s="1"/>
  <c r="F710"/>
  <c r="F709" s="1"/>
  <c r="G707"/>
  <c r="G706" s="1"/>
  <c r="F707"/>
  <c r="F706" s="1"/>
  <c r="G703"/>
  <c r="G702" s="1"/>
  <c r="G701" s="1"/>
  <c r="F703"/>
  <c r="F702" s="1"/>
  <c r="F701" s="1"/>
  <c r="G699"/>
  <c r="G698" s="1"/>
  <c r="F699"/>
  <c r="F698" s="1"/>
  <c r="G799"/>
  <c r="F799"/>
  <c r="G797"/>
  <c r="F797"/>
  <c r="G779"/>
  <c r="G778" s="1"/>
  <c r="F779"/>
  <c r="F778" s="1"/>
  <c r="E779"/>
  <c r="E778" s="1"/>
  <c r="G305" l="1"/>
  <c r="G300" s="1"/>
  <c r="G237"/>
  <c r="F305"/>
  <c r="F300" s="1"/>
  <c r="F237"/>
  <c r="G705"/>
  <c r="F542"/>
  <c r="G542"/>
  <c r="F705"/>
  <c r="G680"/>
  <c r="G679" s="1"/>
  <c r="F680"/>
  <c r="F679" s="1"/>
  <c r="G677"/>
  <c r="G676" s="1"/>
  <c r="F677"/>
  <c r="F676" s="1"/>
  <c r="G674"/>
  <c r="G673" s="1"/>
  <c r="F674"/>
  <c r="F673" s="1"/>
  <c r="G671"/>
  <c r="G670" s="1"/>
  <c r="F671"/>
  <c r="F670" s="1"/>
  <c r="G668"/>
  <c r="G667" s="1"/>
  <c r="F668"/>
  <c r="F667" s="1"/>
  <c r="G530"/>
  <c r="G529" s="1"/>
  <c r="F530"/>
  <c r="F529" s="1"/>
  <c r="G527"/>
  <c r="G526" s="1"/>
  <c r="F527"/>
  <c r="F526" s="1"/>
  <c r="G400"/>
  <c r="F400"/>
  <c r="G398"/>
  <c r="F398"/>
  <c r="G409"/>
  <c r="F409"/>
  <c r="G407"/>
  <c r="F407"/>
  <c r="G405"/>
  <c r="F405"/>
  <c r="G404" l="1"/>
  <c r="G403" s="1"/>
  <c r="G397"/>
  <c r="F397"/>
  <c r="F404"/>
  <c r="F403" s="1"/>
  <c r="G14"/>
  <c r="G13" s="1"/>
  <c r="G12" s="1"/>
  <c r="G11" s="1"/>
  <c r="G10" s="1"/>
  <c r="F14"/>
  <c r="F13" s="1"/>
  <c r="F12" s="1"/>
  <c r="F11" s="1"/>
  <c r="F10" s="1"/>
  <c r="G640"/>
  <c r="G639" s="1"/>
  <c r="F640"/>
  <c r="F639" s="1"/>
  <c r="G637"/>
  <c r="G636" s="1"/>
  <c r="F637"/>
  <c r="F636" s="1"/>
  <c r="G586"/>
  <c r="F586"/>
  <c r="G584"/>
  <c r="F584"/>
  <c r="G582"/>
  <c r="F582"/>
  <c r="F581" l="1"/>
  <c r="G635"/>
  <c r="G634" s="1"/>
  <c r="G581"/>
  <c r="F635"/>
  <c r="F634" s="1"/>
  <c r="E624"/>
  <c r="E623" s="1"/>
  <c r="E621"/>
  <c r="E620" s="1"/>
  <c r="E617"/>
  <c r="E616" s="1"/>
  <c r="E614"/>
  <c r="E613" s="1"/>
  <c r="E610"/>
  <c r="E609" s="1"/>
  <c r="E607"/>
  <c r="E606" s="1"/>
  <c r="E604"/>
  <c r="E603" s="1"/>
  <c r="E601"/>
  <c r="E600" s="1"/>
  <c r="E598"/>
  <c r="E597" s="1"/>
  <c r="E612" l="1"/>
  <c r="E619"/>
  <c r="F592" l="1"/>
  <c r="F591" s="1"/>
  <c r="G592"/>
  <c r="G591" s="1"/>
  <c r="E592"/>
  <c r="E591" s="1"/>
  <c r="G857" l="1"/>
  <c r="F857"/>
  <c r="G855"/>
  <c r="F855"/>
  <c r="G852"/>
  <c r="G851" s="1"/>
  <c r="F852"/>
  <c r="F851" s="1"/>
  <c r="G849"/>
  <c r="F849"/>
  <c r="G847"/>
  <c r="F847"/>
  <c r="G844"/>
  <c r="G843" s="1"/>
  <c r="F844"/>
  <c r="F843" s="1"/>
  <c r="G841"/>
  <c r="G840" s="1"/>
  <c r="F841"/>
  <c r="F840" s="1"/>
  <c r="G539"/>
  <c r="G538" s="1"/>
  <c r="F539"/>
  <c r="F538" s="1"/>
  <c r="F533"/>
  <c r="G395"/>
  <c r="G394" s="1"/>
  <c r="F395"/>
  <c r="F394" s="1"/>
  <c r="G754"/>
  <c r="G753" s="1"/>
  <c r="F754"/>
  <c r="F753" s="1"/>
  <c r="G436"/>
  <c r="F436"/>
  <c r="G434"/>
  <c r="F434"/>
  <c r="G509"/>
  <c r="F509"/>
  <c r="G507"/>
  <c r="F507"/>
  <c r="G345"/>
  <c r="G344" s="1"/>
  <c r="G343" s="1"/>
  <c r="G342" s="1"/>
  <c r="F345"/>
  <c r="F344" s="1"/>
  <c r="F343" s="1"/>
  <c r="F342" s="1"/>
  <c r="G158"/>
  <c r="F158"/>
  <c r="F846" l="1"/>
  <c r="G846"/>
  <c r="F506"/>
  <c r="F505" s="1"/>
  <c r="F504" s="1"/>
  <c r="F157"/>
  <c r="G506"/>
  <c r="G505" s="1"/>
  <c r="G504" s="1"/>
  <c r="G533"/>
  <c r="G532" s="1"/>
  <c r="F433"/>
  <c r="F432" s="1"/>
  <c r="F431" s="1"/>
  <c r="F752"/>
  <c r="G433"/>
  <c r="G432" s="1"/>
  <c r="G431" s="1"/>
  <c r="G752"/>
  <c r="F532"/>
  <c r="G157"/>
  <c r="G256"/>
  <c r="F256"/>
  <c r="G254"/>
  <c r="F254"/>
  <c r="E365"/>
  <c r="F206"/>
  <c r="G206"/>
  <c r="E206"/>
  <c r="F253" l="1"/>
  <c r="G253"/>
  <c r="E313"/>
  <c r="E312" s="1"/>
  <c r="E311" s="1"/>
  <c r="F313"/>
  <c r="F312" s="1"/>
  <c r="F311" s="1"/>
  <c r="G313"/>
  <c r="G312" s="1"/>
  <c r="G311" s="1"/>
  <c r="E279"/>
  <c r="E278" s="1"/>
  <c r="G279"/>
  <c r="G278" s="1"/>
  <c r="F279"/>
  <c r="F278" s="1"/>
  <c r="F330"/>
  <c r="F329" s="1"/>
  <c r="F328" s="1"/>
  <c r="F327" s="1"/>
  <c r="G330"/>
  <c r="G329" s="1"/>
  <c r="G328" s="1"/>
  <c r="G327" s="1"/>
  <c r="E330"/>
  <c r="E329" s="1"/>
  <c r="E328" s="1"/>
  <c r="E327" s="1"/>
  <c r="G289"/>
  <c r="F289"/>
  <c r="G287"/>
  <c r="F287"/>
  <c r="F484"/>
  <c r="F483" s="1"/>
  <c r="E664"/>
  <c r="E663" s="1"/>
  <c r="F166"/>
  <c r="G166"/>
  <c r="E166"/>
  <c r="F284" l="1"/>
  <c r="F283" s="1"/>
  <c r="F282" s="1"/>
  <c r="G284"/>
  <c r="G283" s="1"/>
  <c r="G282" s="1"/>
  <c r="E287" l="1"/>
  <c r="E196" l="1"/>
  <c r="E122" l="1"/>
  <c r="E120"/>
  <c r="F129"/>
  <c r="G129"/>
  <c r="E14"/>
  <c r="E13" s="1"/>
  <c r="E12" s="1"/>
  <c r="E11" s="1"/>
  <c r="E10" s="1"/>
  <c r="E119" l="1"/>
  <c r="F488"/>
  <c r="F487" s="1"/>
  <c r="F482" s="1"/>
  <c r="F481" s="1"/>
  <c r="G488"/>
  <c r="G487" s="1"/>
  <c r="E488"/>
  <c r="E487" s="1"/>
  <c r="G365" l="1"/>
  <c r="G364" s="1"/>
  <c r="G363" s="1"/>
  <c r="F365"/>
  <c r="F364" s="1"/>
  <c r="F363" s="1"/>
  <c r="E364"/>
  <c r="E363" s="1"/>
  <c r="G175" l="1"/>
  <c r="F175"/>
  <c r="E175"/>
  <c r="E874" l="1"/>
  <c r="E149"/>
  <c r="F629" l="1"/>
  <c r="F628" s="1"/>
  <c r="G629"/>
  <c r="G628" s="1"/>
  <c r="E629"/>
  <c r="E628" s="1"/>
  <c r="E627" l="1"/>
  <c r="E152" l="1"/>
  <c r="E154" l="1"/>
  <c r="E151" s="1"/>
  <c r="G359" l="1"/>
  <c r="G358" s="1"/>
  <c r="F359"/>
  <c r="F358" s="1"/>
  <c r="E359"/>
  <c r="E358" s="1"/>
  <c r="E626" l="1"/>
  <c r="F874"/>
  <c r="G874"/>
  <c r="G351" l="1"/>
  <c r="G350" s="1"/>
  <c r="G349" s="1"/>
  <c r="F351"/>
  <c r="F350" s="1"/>
  <c r="F349" s="1"/>
  <c r="E351"/>
  <c r="E350" s="1"/>
  <c r="E349" s="1"/>
  <c r="G444" l="1"/>
  <c r="F444"/>
  <c r="E289" l="1"/>
  <c r="E284" l="1"/>
  <c r="E283" s="1"/>
  <c r="E282" s="1"/>
  <c r="E180"/>
  <c r="E179" s="1"/>
  <c r="G627" l="1"/>
  <c r="G626" s="1"/>
  <c r="F627"/>
  <c r="F626" s="1"/>
  <c r="E129" l="1"/>
  <c r="E395" l="1"/>
  <c r="E394" s="1"/>
  <c r="G165"/>
  <c r="F165"/>
  <c r="G122" l="1"/>
  <c r="F122"/>
  <c r="G120"/>
  <c r="F120"/>
  <c r="F119" l="1"/>
  <c r="G119"/>
  <c r="E165" l="1"/>
  <c r="G783" l="1"/>
  <c r="F783"/>
  <c r="G467" l="1"/>
  <c r="G466" s="1"/>
  <c r="F467"/>
  <c r="F466" s="1"/>
  <c r="E467"/>
  <c r="E466" s="1"/>
  <c r="E782" l="1"/>
  <c r="E781" s="1"/>
  <c r="F782"/>
  <c r="F781" s="1"/>
  <c r="G782"/>
  <c r="G781" s="1"/>
  <c r="G872" l="1"/>
  <c r="G871" s="1"/>
  <c r="F872"/>
  <c r="F871" s="1"/>
  <c r="G180"/>
  <c r="G179" s="1"/>
  <c r="F180"/>
  <c r="F179" s="1"/>
  <c r="G174" l="1"/>
  <c r="F174"/>
  <c r="E174"/>
  <c r="G478" l="1"/>
  <c r="G477" s="1"/>
  <c r="G476" s="1"/>
  <c r="F478"/>
  <c r="F477" s="1"/>
  <c r="F476" s="1"/>
  <c r="E478"/>
  <c r="E477" s="1"/>
  <c r="E476" s="1"/>
  <c r="F475" l="1"/>
  <c r="E475"/>
  <c r="G475"/>
  <c r="E872" l="1"/>
  <c r="E871" s="1"/>
  <c r="G805" l="1"/>
  <c r="G804" s="1"/>
  <c r="F805"/>
  <c r="F804" s="1"/>
  <c r="E805"/>
  <c r="E804" s="1"/>
  <c r="E547" l="1"/>
  <c r="G226" l="1"/>
  <c r="F226"/>
  <c r="G105" l="1"/>
  <c r="F105"/>
  <c r="E105"/>
  <c r="G742" l="1"/>
  <c r="G741" s="1"/>
  <c r="F742"/>
  <c r="F741" s="1"/>
  <c r="E742"/>
  <c r="E741" s="1"/>
  <c r="G738"/>
  <c r="G737" s="1"/>
  <c r="F738"/>
  <c r="F737" s="1"/>
  <c r="E738"/>
  <c r="E737" s="1"/>
  <c r="G734"/>
  <c r="G733" s="1"/>
  <c r="F734"/>
  <c r="F733" s="1"/>
  <c r="E734"/>
  <c r="E733" s="1"/>
  <c r="G243"/>
  <c r="G242" s="1"/>
  <c r="F243"/>
  <c r="F242" s="1"/>
  <c r="E243"/>
  <c r="E242" s="1"/>
  <c r="E240"/>
  <c r="E238"/>
  <c r="G223"/>
  <c r="G222" s="1"/>
  <c r="F223"/>
  <c r="F222" s="1"/>
  <c r="E223"/>
  <c r="E222" s="1"/>
  <c r="G219"/>
  <c r="F219"/>
  <c r="E219"/>
  <c r="G216"/>
  <c r="G215" s="1"/>
  <c r="F216"/>
  <c r="F215" s="1"/>
  <c r="E216"/>
  <c r="E215" s="1"/>
  <c r="G212"/>
  <c r="G211" s="1"/>
  <c r="G210" s="1"/>
  <c r="F212"/>
  <c r="F211" s="1"/>
  <c r="F210" s="1"/>
  <c r="E212"/>
  <c r="E211" s="1"/>
  <c r="E210" s="1"/>
  <c r="G205"/>
  <c r="F205"/>
  <c r="E205"/>
  <c r="G201"/>
  <c r="G200" s="1"/>
  <c r="F201"/>
  <c r="F200" s="1"/>
  <c r="E201"/>
  <c r="E200" s="1"/>
  <c r="G196"/>
  <c r="G195" s="1"/>
  <c r="F196"/>
  <c r="F195" s="1"/>
  <c r="E195"/>
  <c r="G191"/>
  <c r="G190" s="1"/>
  <c r="F191"/>
  <c r="F190" s="1"/>
  <c r="E191"/>
  <c r="E190" s="1"/>
  <c r="G188"/>
  <c r="G187" s="1"/>
  <c r="F188"/>
  <c r="F187" s="1"/>
  <c r="E188"/>
  <c r="E187" s="1"/>
  <c r="G184"/>
  <c r="G183" s="1"/>
  <c r="F184"/>
  <c r="F183" s="1"/>
  <c r="E184"/>
  <c r="E183" s="1"/>
  <c r="G172"/>
  <c r="F172"/>
  <c r="E172"/>
  <c r="G170"/>
  <c r="F170"/>
  <c r="E170"/>
  <c r="E158"/>
  <c r="G149"/>
  <c r="F149"/>
  <c r="G147"/>
  <c r="F147"/>
  <c r="E147"/>
  <c r="G144"/>
  <c r="G143" s="1"/>
  <c r="F144"/>
  <c r="F143" s="1"/>
  <c r="E144"/>
  <c r="E143" s="1"/>
  <c r="G141"/>
  <c r="G140" s="1"/>
  <c r="F141"/>
  <c r="F140" s="1"/>
  <c r="E141"/>
  <c r="E140" s="1"/>
  <c r="G138"/>
  <c r="F138"/>
  <c r="E138"/>
  <c r="G136"/>
  <c r="F136"/>
  <c r="E136"/>
  <c r="E133"/>
  <c r="G131"/>
  <c r="F131"/>
  <c r="E131"/>
  <c r="G127"/>
  <c r="F127"/>
  <c r="E127"/>
  <c r="E125"/>
  <c r="G117"/>
  <c r="F117"/>
  <c r="G113"/>
  <c r="F113"/>
  <c r="G102"/>
  <c r="G101" s="1"/>
  <c r="F102"/>
  <c r="F101" s="1"/>
  <c r="E102"/>
  <c r="E101" s="1"/>
  <c r="G98"/>
  <c r="G97" s="1"/>
  <c r="F98"/>
  <c r="F97" s="1"/>
  <c r="E98"/>
  <c r="E97" s="1"/>
  <c r="G94"/>
  <c r="G93" s="1"/>
  <c r="F94"/>
  <c r="F93" s="1"/>
  <c r="E94"/>
  <c r="E93" s="1"/>
  <c r="G90"/>
  <c r="F90"/>
  <c r="E90"/>
  <c r="F727" l="1"/>
  <c r="G727"/>
  <c r="E727"/>
  <c r="G214"/>
  <c r="G209" s="1"/>
  <c r="F214"/>
  <c r="F209" s="1"/>
  <c r="E214"/>
  <c r="E209" s="1"/>
  <c r="G194"/>
  <c r="E194"/>
  <c r="F194"/>
  <c r="F110"/>
  <c r="E124"/>
  <c r="G110"/>
  <c r="F89"/>
  <c r="F82" s="1"/>
  <c r="F81" s="1"/>
  <c r="G89"/>
  <c r="G82" s="1"/>
  <c r="G81" s="1"/>
  <c r="E89"/>
  <c r="E82" s="1"/>
  <c r="E81" s="1"/>
  <c r="F124"/>
  <c r="G124"/>
  <c r="E237"/>
  <c r="E236" s="1"/>
  <c r="E235" s="1"/>
  <c r="G236"/>
  <c r="G235" s="1"/>
  <c r="F236"/>
  <c r="F235" s="1"/>
  <c r="F135"/>
  <c r="F146"/>
  <c r="G146"/>
  <c r="E169"/>
  <c r="G135"/>
  <c r="E157"/>
  <c r="E135"/>
  <c r="E146"/>
  <c r="F169"/>
  <c r="G169"/>
  <c r="E156" l="1"/>
  <c r="F156"/>
  <c r="G156"/>
  <c r="E109"/>
  <c r="F109"/>
  <c r="G109"/>
  <c r="E108" l="1"/>
  <c r="E80" s="1"/>
  <c r="G108"/>
  <c r="G80" s="1"/>
  <c r="F108"/>
  <c r="F80" s="1"/>
  <c r="E444" l="1"/>
  <c r="E565" l="1"/>
  <c r="G866" l="1"/>
  <c r="G865" s="1"/>
  <c r="F866"/>
  <c r="F865" s="1"/>
  <c r="E866"/>
  <c r="E865" s="1"/>
  <c r="G863"/>
  <c r="G862" s="1"/>
  <c r="F863"/>
  <c r="F862" s="1"/>
  <c r="E863"/>
  <c r="E862" s="1"/>
  <c r="G859"/>
  <c r="F859"/>
  <c r="E859"/>
  <c r="E857"/>
  <c r="E855"/>
  <c r="E852"/>
  <c r="E851" s="1"/>
  <c r="E849"/>
  <c r="E847"/>
  <c r="E844"/>
  <c r="E843" s="1"/>
  <c r="E841"/>
  <c r="E840" s="1"/>
  <c r="G823"/>
  <c r="G822" s="1"/>
  <c r="G821" s="1"/>
  <c r="G820" s="1"/>
  <c r="G819" s="1"/>
  <c r="G813" s="1"/>
  <c r="G812" s="1"/>
  <c r="F823"/>
  <c r="F822" s="1"/>
  <c r="F821" s="1"/>
  <c r="F820" s="1"/>
  <c r="F819" s="1"/>
  <c r="E823"/>
  <c r="E822" s="1"/>
  <c r="E821" s="1"/>
  <c r="E820" s="1"/>
  <c r="E819" s="1"/>
  <c r="F813"/>
  <c r="F812" s="1"/>
  <c r="E813"/>
  <c r="E812" s="1"/>
  <c r="G808"/>
  <c r="G807" s="1"/>
  <c r="F808"/>
  <c r="F807" s="1"/>
  <c r="E808"/>
  <c r="E807" s="1"/>
  <c r="G802"/>
  <c r="G801" s="1"/>
  <c r="F802"/>
  <c r="F801" s="1"/>
  <c r="E802"/>
  <c r="E801" s="1"/>
  <c r="E799"/>
  <c r="E797"/>
  <c r="G776"/>
  <c r="G775" s="1"/>
  <c r="G767" s="1"/>
  <c r="G766" s="1"/>
  <c r="F776"/>
  <c r="F775" s="1"/>
  <c r="F767" s="1"/>
  <c r="F766" s="1"/>
  <c r="E776"/>
  <c r="G763"/>
  <c r="G762" s="1"/>
  <c r="G761" s="1"/>
  <c r="G751" s="1"/>
  <c r="F763"/>
  <c r="F762" s="1"/>
  <c r="F761" s="1"/>
  <c r="F751" s="1"/>
  <c r="E763"/>
  <c r="E762" s="1"/>
  <c r="E761" s="1"/>
  <c r="E754"/>
  <c r="E753" s="1"/>
  <c r="G749"/>
  <c r="G748" s="1"/>
  <c r="G747" s="1"/>
  <c r="G746" s="1"/>
  <c r="F749"/>
  <c r="F748" s="1"/>
  <c r="F747" s="1"/>
  <c r="F746" s="1"/>
  <c r="E749"/>
  <c r="E748" s="1"/>
  <c r="E747" s="1"/>
  <c r="E746" s="1"/>
  <c r="E717"/>
  <c r="E713"/>
  <c r="E712" s="1"/>
  <c r="E710"/>
  <c r="E709" s="1"/>
  <c r="E707"/>
  <c r="E706" s="1"/>
  <c r="E703"/>
  <c r="E702" s="1"/>
  <c r="E701" s="1"/>
  <c r="E699"/>
  <c r="E698" s="1"/>
  <c r="G696"/>
  <c r="G695" s="1"/>
  <c r="F696"/>
  <c r="F695" s="1"/>
  <c r="E696"/>
  <c r="E695" s="1"/>
  <c r="G686"/>
  <c r="G685" s="1"/>
  <c r="G684" s="1"/>
  <c r="G683" s="1"/>
  <c r="F686"/>
  <c r="F685" s="1"/>
  <c r="F684" s="1"/>
  <c r="F683" s="1"/>
  <c r="E686"/>
  <c r="E685" s="1"/>
  <c r="E684" s="1"/>
  <c r="E683" s="1"/>
  <c r="E680"/>
  <c r="E679" s="1"/>
  <c r="E677"/>
  <c r="E676" s="1"/>
  <c r="E674"/>
  <c r="E673" s="1"/>
  <c r="E671"/>
  <c r="E670" s="1"/>
  <c r="E668"/>
  <c r="E667" s="1"/>
  <c r="G664"/>
  <c r="G663" s="1"/>
  <c r="F664"/>
  <c r="F663" s="1"/>
  <c r="G655"/>
  <c r="G654" s="1"/>
  <c r="G653" s="1"/>
  <c r="F655"/>
  <c r="F654" s="1"/>
  <c r="F653" s="1"/>
  <c r="E655"/>
  <c r="E654" s="1"/>
  <c r="E653" s="1"/>
  <c r="G649"/>
  <c r="G648" s="1"/>
  <c r="G647" s="1"/>
  <c r="F649"/>
  <c r="F648" s="1"/>
  <c r="F647" s="1"/>
  <c r="E649"/>
  <c r="E648" s="1"/>
  <c r="E647" s="1"/>
  <c r="G645"/>
  <c r="G644" s="1"/>
  <c r="G643" s="1"/>
  <c r="F645"/>
  <c r="F644" s="1"/>
  <c r="F643" s="1"/>
  <c r="E645"/>
  <c r="E644" s="1"/>
  <c r="E643" s="1"/>
  <c r="E640"/>
  <c r="E639" s="1"/>
  <c r="E637"/>
  <c r="E636" s="1"/>
  <c r="G589"/>
  <c r="G588" s="1"/>
  <c r="F589"/>
  <c r="F588" s="1"/>
  <c r="E589"/>
  <c r="E588" s="1"/>
  <c r="E584"/>
  <c r="E582"/>
  <c r="G579"/>
  <c r="G578" s="1"/>
  <c r="F579"/>
  <c r="F578" s="1"/>
  <c r="E579"/>
  <c r="E578" s="1"/>
  <c r="E576"/>
  <c r="E574"/>
  <c r="E572"/>
  <c r="E567"/>
  <c r="E564" s="1"/>
  <c r="G562"/>
  <c r="G561" s="1"/>
  <c r="F562"/>
  <c r="F561" s="1"/>
  <c r="E562"/>
  <c r="E561" s="1"/>
  <c r="G557"/>
  <c r="G556" s="1"/>
  <c r="G555" s="1"/>
  <c r="G554" s="1"/>
  <c r="F557"/>
  <c r="F556" s="1"/>
  <c r="F555" s="1"/>
  <c r="F554" s="1"/>
  <c r="E557"/>
  <c r="E556" s="1"/>
  <c r="E555" s="1"/>
  <c r="E554" s="1"/>
  <c r="G552"/>
  <c r="G551" s="1"/>
  <c r="G550" s="1"/>
  <c r="G549" s="1"/>
  <c r="F552"/>
  <c r="F551" s="1"/>
  <c r="F550" s="1"/>
  <c r="F549" s="1"/>
  <c r="E552"/>
  <c r="E551" s="1"/>
  <c r="E550" s="1"/>
  <c r="E549" s="1"/>
  <c r="E545"/>
  <c r="E543"/>
  <c r="E539"/>
  <c r="E538" s="1"/>
  <c r="E536"/>
  <c r="E534"/>
  <c r="E530"/>
  <c r="E529" s="1"/>
  <c r="E527"/>
  <c r="E526" s="1"/>
  <c r="G524"/>
  <c r="G523" s="1"/>
  <c r="F524"/>
  <c r="F523" s="1"/>
  <c r="E524"/>
  <c r="E523" s="1"/>
  <c r="G518"/>
  <c r="G517" s="1"/>
  <c r="G516" s="1"/>
  <c r="G515" s="1"/>
  <c r="G514" s="1"/>
  <c r="F518"/>
  <c r="F517" s="1"/>
  <c r="F516" s="1"/>
  <c r="F515" s="1"/>
  <c r="F514" s="1"/>
  <c r="E518"/>
  <c r="E517" s="1"/>
  <c r="E516" s="1"/>
  <c r="E515" s="1"/>
  <c r="E514" s="1"/>
  <c r="E509"/>
  <c r="E507"/>
  <c r="G502"/>
  <c r="G501" s="1"/>
  <c r="F502"/>
  <c r="F501" s="1"/>
  <c r="E502"/>
  <c r="E501" s="1"/>
  <c r="E500" s="1"/>
  <c r="G484"/>
  <c r="G483" s="1"/>
  <c r="G482" s="1"/>
  <c r="G481" s="1"/>
  <c r="E484"/>
  <c r="E483" s="1"/>
  <c r="E482" s="1"/>
  <c r="E481" s="1"/>
  <c r="G464"/>
  <c r="G463" s="1"/>
  <c r="G462" s="1"/>
  <c r="F464"/>
  <c r="F463" s="1"/>
  <c r="F462" s="1"/>
  <c r="E464"/>
  <c r="E463" s="1"/>
  <c r="E462" s="1"/>
  <c r="G454"/>
  <c r="G453" s="1"/>
  <c r="F454"/>
  <c r="F453" s="1"/>
  <c r="E454"/>
  <c r="E453" s="1"/>
  <c r="G443"/>
  <c r="F443"/>
  <c r="E443"/>
  <c r="E436"/>
  <c r="E434"/>
  <c r="G428"/>
  <c r="G427" s="1"/>
  <c r="G426" s="1"/>
  <c r="G425" s="1"/>
  <c r="F428"/>
  <c r="F427" s="1"/>
  <c r="F426" s="1"/>
  <c r="F425" s="1"/>
  <c r="E428"/>
  <c r="E427" s="1"/>
  <c r="E426" s="1"/>
  <c r="E425" s="1"/>
  <c r="G423"/>
  <c r="G422" s="1"/>
  <c r="G421" s="1"/>
  <c r="G420" s="1"/>
  <c r="F423"/>
  <c r="F422" s="1"/>
  <c r="F421" s="1"/>
  <c r="F420" s="1"/>
  <c r="E423"/>
  <c r="E422" s="1"/>
  <c r="E421" s="1"/>
  <c r="E420" s="1"/>
  <c r="G418"/>
  <c r="G417" s="1"/>
  <c r="G416" s="1"/>
  <c r="G415" s="1"/>
  <c r="F418"/>
  <c r="F417" s="1"/>
  <c r="F416" s="1"/>
  <c r="F415" s="1"/>
  <c r="E418"/>
  <c r="E417" s="1"/>
  <c r="E416" s="1"/>
  <c r="E415" s="1"/>
  <c r="G413"/>
  <c r="G412" s="1"/>
  <c r="G411" s="1"/>
  <c r="F413"/>
  <c r="F412" s="1"/>
  <c r="F411" s="1"/>
  <c r="E413"/>
  <c r="E412" s="1"/>
  <c r="E411" s="1"/>
  <c r="E409"/>
  <c r="E407"/>
  <c r="E405"/>
  <c r="E400"/>
  <c r="E398"/>
  <c r="G391"/>
  <c r="G390" s="1"/>
  <c r="G389" s="1"/>
  <c r="F391"/>
  <c r="F390" s="1"/>
  <c r="F389" s="1"/>
  <c r="E391"/>
  <c r="E390" s="1"/>
  <c r="E389" s="1"/>
  <c r="G387"/>
  <c r="G386" s="1"/>
  <c r="G385" s="1"/>
  <c r="F387"/>
  <c r="F386" s="1"/>
  <c r="F385" s="1"/>
  <c r="E387"/>
  <c r="E386" s="1"/>
  <c r="E385" s="1"/>
  <c r="G383"/>
  <c r="G382" s="1"/>
  <c r="G381" s="1"/>
  <c r="F383"/>
  <c r="F382" s="1"/>
  <c r="F381" s="1"/>
  <c r="E383"/>
  <c r="E382" s="1"/>
  <c r="E381" s="1"/>
  <c r="G379"/>
  <c r="G378" s="1"/>
  <c r="G377" s="1"/>
  <c r="F379"/>
  <c r="F378" s="1"/>
  <c r="F377" s="1"/>
  <c r="E379"/>
  <c r="E378" s="1"/>
  <c r="E377" s="1"/>
  <c r="G373"/>
  <c r="G372" s="1"/>
  <c r="F373"/>
  <c r="F372" s="1"/>
  <c r="E373"/>
  <c r="E372" s="1"/>
  <c r="G370"/>
  <c r="G369" s="1"/>
  <c r="F370"/>
  <c r="F369" s="1"/>
  <c r="E370"/>
  <c r="E369" s="1"/>
  <c r="G355"/>
  <c r="G354" s="1"/>
  <c r="G353" s="1"/>
  <c r="F355"/>
  <c r="F354" s="1"/>
  <c r="F353" s="1"/>
  <c r="E355"/>
  <c r="E354" s="1"/>
  <c r="E353" s="1"/>
  <c r="E345"/>
  <c r="E344" s="1"/>
  <c r="E343" s="1"/>
  <c r="E342" s="1"/>
  <c r="G325"/>
  <c r="G324" s="1"/>
  <c r="G323" s="1"/>
  <c r="G322" s="1"/>
  <c r="F325"/>
  <c r="F324" s="1"/>
  <c r="F323" s="1"/>
  <c r="F322" s="1"/>
  <c r="E325"/>
  <c r="E324" s="1"/>
  <c r="E323" s="1"/>
  <c r="E322" s="1"/>
  <c r="E319"/>
  <c r="E318" s="1"/>
  <c r="E317" s="1"/>
  <c r="E308"/>
  <c r="E306"/>
  <c r="E302"/>
  <c r="E301" s="1"/>
  <c r="G296"/>
  <c r="G295" s="1"/>
  <c r="G294" s="1"/>
  <c r="G293" s="1"/>
  <c r="F296"/>
  <c r="F295" s="1"/>
  <c r="F294" s="1"/>
  <c r="F293" s="1"/>
  <c r="E296"/>
  <c r="E295" s="1"/>
  <c r="E294" s="1"/>
  <c r="E293" s="1"/>
  <c r="G275"/>
  <c r="G274" s="1"/>
  <c r="F275"/>
  <c r="F274" s="1"/>
  <c r="E275"/>
  <c r="E274" s="1"/>
  <c r="E273" s="1"/>
  <c r="G265"/>
  <c r="G264" s="1"/>
  <c r="G263" s="1"/>
  <c r="F265"/>
  <c r="F264" s="1"/>
  <c r="F263" s="1"/>
  <c r="E265"/>
  <c r="E264" s="1"/>
  <c r="E263" s="1"/>
  <c r="E256"/>
  <c r="E253" s="1"/>
  <c r="G251"/>
  <c r="F251"/>
  <c r="E251"/>
  <c r="G249"/>
  <c r="F249"/>
  <c r="E249"/>
  <c r="E77"/>
  <c r="E76" s="1"/>
  <c r="E74"/>
  <c r="E73" s="1"/>
  <c r="E69"/>
  <c r="E68" s="1"/>
  <c r="E65"/>
  <c r="G58"/>
  <c r="F58"/>
  <c r="E58"/>
  <c r="E56"/>
  <c r="E41"/>
  <c r="E40" s="1"/>
  <c r="G36"/>
  <c r="G35" s="1"/>
  <c r="F36"/>
  <c r="F35" s="1"/>
  <c r="E37"/>
  <c r="E36" s="1"/>
  <c r="G33"/>
  <c r="G32" s="1"/>
  <c r="G31" s="1"/>
  <c r="F33"/>
  <c r="F32" s="1"/>
  <c r="F31" s="1"/>
  <c r="E33"/>
  <c r="E32" s="1"/>
  <c r="E31" s="1"/>
  <c r="E28"/>
  <c r="E27" s="1"/>
  <c r="E25"/>
  <c r="E24" s="1"/>
  <c r="G20"/>
  <c r="G19" s="1"/>
  <c r="G18" s="1"/>
  <c r="G17" s="1"/>
  <c r="F20"/>
  <c r="F19" s="1"/>
  <c r="F18" s="1"/>
  <c r="F17" s="1"/>
  <c r="E20"/>
  <c r="E19" s="1"/>
  <c r="E18" s="1"/>
  <c r="E17" s="1"/>
  <c r="E452" l="1"/>
  <c r="E451" s="1"/>
  <c r="F452"/>
  <c r="F451" s="1"/>
  <c r="G452"/>
  <c r="G451" s="1"/>
  <c r="F442"/>
  <c r="F441" s="1"/>
  <c r="E442"/>
  <c r="E441" s="1"/>
  <c r="G442"/>
  <c r="G441" s="1"/>
  <c r="F861"/>
  <c r="E861"/>
  <c r="G861"/>
  <c r="E35"/>
  <c r="E30" s="1"/>
  <c r="E811"/>
  <c r="E810" s="1"/>
  <c r="F811"/>
  <c r="F810" s="1"/>
  <c r="G811"/>
  <c r="G810" s="1"/>
  <c r="E846"/>
  <c r="F854"/>
  <c r="F839" s="1"/>
  <c r="E854"/>
  <c r="G854"/>
  <c r="G839" s="1"/>
  <c r="E775"/>
  <c r="G321"/>
  <c r="G273"/>
  <c r="G272" s="1"/>
  <c r="F273"/>
  <c r="F272" s="1"/>
  <c r="F321"/>
  <c r="E321"/>
  <c r="E357"/>
  <c r="G357"/>
  <c r="F357"/>
  <c r="E461"/>
  <c r="F500"/>
  <c r="F499" s="1"/>
  <c r="G500"/>
  <c r="G499" s="1"/>
  <c r="E499"/>
  <c r="E316"/>
  <c r="E491"/>
  <c r="F596"/>
  <c r="E596"/>
  <c r="F299"/>
  <c r="G596"/>
  <c r="E64"/>
  <c r="E63" s="1"/>
  <c r="G796"/>
  <c r="G795" s="1"/>
  <c r="E433"/>
  <c r="E432" s="1"/>
  <c r="E431" s="1"/>
  <c r="G745"/>
  <c r="E305"/>
  <c r="F402"/>
  <c r="E716"/>
  <c r="E715" s="1"/>
  <c r="F23"/>
  <c r="F22" s="1"/>
  <c r="E55"/>
  <c r="E54" s="1"/>
  <c r="E53" s="1"/>
  <c r="E72"/>
  <c r="E71" s="1"/>
  <c r="G652"/>
  <c r="E23"/>
  <c r="E22" s="1"/>
  <c r="G491"/>
  <c r="E642"/>
  <c r="G694"/>
  <c r="G716"/>
  <c r="G715" s="1"/>
  <c r="E635"/>
  <c r="E634" s="1"/>
  <c r="E404"/>
  <c r="F571"/>
  <c r="F560" s="1"/>
  <c r="F559" s="1"/>
  <c r="F652"/>
  <c r="G248"/>
  <c r="E506"/>
  <c r="E505" s="1"/>
  <c r="E504" s="1"/>
  <c r="E581"/>
  <c r="F55"/>
  <c r="F54" s="1"/>
  <c r="F53" s="1"/>
  <c r="G348"/>
  <c r="F393"/>
  <c r="F491"/>
  <c r="E752"/>
  <c r="E751" s="1"/>
  <c r="E745" s="1"/>
  <c r="F745"/>
  <c r="E662"/>
  <c r="E661" s="1"/>
  <c r="G64"/>
  <c r="G63" s="1"/>
  <c r="E348"/>
  <c r="G393"/>
  <c r="G402"/>
  <c r="G522"/>
  <c r="F716"/>
  <c r="F715" s="1"/>
  <c r="F796"/>
  <c r="F795" s="1"/>
  <c r="F248"/>
  <c r="E272"/>
  <c r="G368"/>
  <c r="G362" s="1"/>
  <c r="F694"/>
  <c r="G642"/>
  <c r="F642"/>
  <c r="E694"/>
  <c r="G55"/>
  <c r="G54" s="1"/>
  <c r="G53" s="1"/>
  <c r="G72"/>
  <c r="G71" s="1"/>
  <c r="F522"/>
  <c r="E542"/>
  <c r="E541" s="1"/>
  <c r="E652"/>
  <c r="F64"/>
  <c r="F63" s="1"/>
  <c r="E248"/>
  <c r="G299"/>
  <c r="F316"/>
  <c r="E368"/>
  <c r="E362" s="1"/>
  <c r="G571"/>
  <c r="G560" s="1"/>
  <c r="G559" s="1"/>
  <c r="E796"/>
  <c r="E795" s="1"/>
  <c r="F662"/>
  <c r="F661" s="1"/>
  <c r="G23"/>
  <c r="G22" s="1"/>
  <c r="F348"/>
  <c r="E397"/>
  <c r="F461"/>
  <c r="E533"/>
  <c r="E532" s="1"/>
  <c r="E571"/>
  <c r="F30"/>
  <c r="F72"/>
  <c r="F71" s="1"/>
  <c r="G30"/>
  <c r="G316"/>
  <c r="F368"/>
  <c r="F362" s="1"/>
  <c r="G461"/>
  <c r="F541"/>
  <c r="G541"/>
  <c r="G662"/>
  <c r="G661" s="1"/>
  <c r="E705"/>
  <c r="E522"/>
  <c r="G430" l="1"/>
  <c r="F430"/>
  <c r="E430"/>
  <c r="E651"/>
  <c r="E767"/>
  <c r="E766" s="1"/>
  <c r="G693"/>
  <c r="G682" s="1"/>
  <c r="F693"/>
  <c r="F682" s="1"/>
  <c r="E693"/>
  <c r="E682" s="1"/>
  <c r="E460"/>
  <c r="E403"/>
  <c r="E402" s="1"/>
  <c r="E300"/>
  <c r="E299" s="1"/>
  <c r="E298" s="1"/>
  <c r="G16"/>
  <c r="F16"/>
  <c r="E16"/>
  <c r="E560"/>
  <c r="E559" s="1"/>
  <c r="E393"/>
  <c r="F460"/>
  <c r="G460"/>
  <c r="E794"/>
  <c r="F794"/>
  <c r="F765" s="1"/>
  <c r="G794"/>
  <c r="G347"/>
  <c r="G595"/>
  <c r="G594" s="1"/>
  <c r="E247"/>
  <c r="G651"/>
  <c r="G247"/>
  <c r="E347"/>
  <c r="F247"/>
  <c r="F651"/>
  <c r="E521"/>
  <c r="G521"/>
  <c r="F521"/>
  <c r="F595"/>
  <c r="F594" s="1"/>
  <c r="E839"/>
  <c r="F298"/>
  <c r="E595"/>
  <c r="E594" s="1"/>
  <c r="F347"/>
  <c r="G298"/>
  <c r="E765" l="1"/>
  <c r="F376"/>
  <c r="F375" s="1"/>
  <c r="G376"/>
  <c r="G375" s="1"/>
  <c r="E376"/>
  <c r="E375" s="1"/>
  <c r="G765"/>
  <c r="F245"/>
  <c r="G245"/>
  <c r="E245"/>
  <c r="E520"/>
  <c r="F520"/>
  <c r="G520"/>
  <c r="G838" l="1"/>
  <c r="G877" s="1"/>
  <c r="F838"/>
  <c r="F877" s="1"/>
  <c r="E838"/>
  <c r="E877" s="1"/>
</calcChain>
</file>

<file path=xl/sharedStrings.xml><?xml version="1.0" encoding="utf-8"?>
<sst xmlns="http://schemas.openxmlformats.org/spreadsheetml/2006/main" count="2305" uniqueCount="802">
  <si>
    <t>&lt;caption&gt;</t>
  </si>
  <si>
    <t>Бюджет: &lt;Бюджет&gt;</t>
  </si>
  <si>
    <t>Финансовый орган, обслуживающий данный бюджет: &lt;ФО&gt;</t>
  </si>
  <si>
    <t>Наименование</t>
  </si>
  <si>
    <t>Код главы</t>
  </si>
  <si>
    <t>РзПр</t>
  </si>
  <si>
    <t>ЦСР</t>
  </si>
  <si>
    <t>ВР</t>
  </si>
  <si>
    <t>I Год</t>
  </si>
  <si>
    <t>II Год</t>
  </si>
  <si>
    <t>III Год</t>
  </si>
  <si>
    <t>&lt;ColNumber&gt;</t>
  </si>
  <si>
    <t>&lt;ГРБСИмя&gt;</t>
  </si>
  <si>
    <t>&lt;ГРБС&gt;</t>
  </si>
  <si>
    <t>&lt;Год1&gt;</t>
  </si>
  <si>
    <t>&lt;Год2&gt;</t>
  </si>
  <si>
    <t>&lt;Год3&gt;</t>
  </si>
  <si>
    <t>&lt;ФКРИмя_ХХ00&gt;</t>
  </si>
  <si>
    <t>&lt;ФКР_ХХ00&gt;</t>
  </si>
  <si>
    <t>&lt;ФКРИмя_ХХХХ&gt;</t>
  </si>
  <si>
    <t>&lt;ФКР_ХХХХ&gt;</t>
  </si>
  <si>
    <t>&lt;ЦСРИмя_ХХ00000000&gt;</t>
  </si>
  <si>
    <t>&lt;ЦСР_ХХ00000000&gt;</t>
  </si>
  <si>
    <t>&lt;ЦСРИмя_ХХХ0000000&gt;</t>
  </si>
  <si>
    <t>&lt;ЦСР_ХХХ0000000&gt;</t>
  </si>
  <si>
    <t>&lt;ЦСРИмя_ХХХХХ00000&gt;</t>
  </si>
  <si>
    <t>&lt;ЦСР_ХХХХХ00000&gt;</t>
  </si>
  <si>
    <t>&lt;ЦСРИмя_ХХХХХХХХХХ&gt;</t>
  </si>
  <si>
    <t>&lt;ЦСР_ХХХХХХХХХХ&gt;</t>
  </si>
  <si>
    <t>&lt;ВРИмя&gt;</t>
  </si>
  <si>
    <t>&lt;ВР&gt;</t>
  </si>
  <si>
    <t xml:space="preserve">ИТОГО  </t>
  </si>
  <si>
    <t>Ответственный исполнитель</t>
  </si>
  <si>
    <t>&lt;ДолжностьИсполнителя&gt;</t>
  </si>
  <si>
    <t>&lt;ИмяИсполнителя&gt;</t>
  </si>
  <si>
    <t>&lt;ТелефонИсполнителя&gt;</t>
  </si>
  <si>
    <t>(должность)</t>
  </si>
  <si>
    <t>(подпись)</t>
  </si>
  <si>
    <t>(расшифровка подписи)</t>
  </si>
  <si>
    <t>(телефон)</t>
  </si>
  <si>
    <t>&lt;НаДату&gt;</t>
  </si>
  <si>
    <t>СубКОСГУ</t>
  </si>
  <si>
    <t>&lt;СубЭКРИмя&gt;</t>
  </si>
  <si>
    <t>&lt;СубЭКР&gt;</t>
  </si>
  <si>
    <t>Единица измерения: &lt;sumFormat&gt;</t>
  </si>
  <si>
    <t>&lt;АналитическийКлассификатор1&gt;</t>
  </si>
  <si>
    <t>&lt;clsAnalityc1&gt;</t>
  </si>
  <si>
    <t xml:space="preserve"> </t>
  </si>
  <si>
    <t>&lt;clsAnalityc3&gt;</t>
  </si>
  <si>
    <t>&lt;АналитИстИмя1&gt;</t>
  </si>
  <si>
    <t>&lt;АналитИстИмя3&gt;</t>
  </si>
  <si>
    <t>&lt;АналитическийКлассификатор3&gt;</t>
  </si>
  <si>
    <t>&lt;clsAnalityc2&gt;</t>
  </si>
  <si>
    <t>&lt;АналитическийКлассификатор2&gt;</t>
  </si>
  <si>
    <t>&lt;АналитИстИмя2&gt;</t>
  </si>
  <si>
    <t>&lt;ВР1Имя&gt;</t>
  </si>
  <si>
    <t>&lt;ВР2Имя&gt;</t>
  </si>
  <si>
    <t>&lt;ВР1&gt;</t>
  </si>
  <si>
    <t>&lt;ВР2&gt;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</si>
  <si>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</si>
  <si>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</si>
  <si>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</si>
  <si>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</si>
  <si>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</si>
  <si>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</si>
  <si>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</si>
  <si>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</si>
  <si>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</si>
  <si>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</si>
  <si>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</si>
  <si>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</si>
  <si>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</si>
  <si>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</si>
  <si>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</si>
  <si>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</si>
  <si>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</si>
  <si>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</si>
  <si>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Стипендии</t>
  </si>
  <si>
    <t>340</t>
  </si>
  <si>
    <t>Субсидии некоммерческим организациям (за исключением государственных (муниципальных) учреждений)</t>
  </si>
  <si>
    <t>630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</si>
  <si>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</si>
  <si>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</si>
  <si>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</si>
  <si>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</si>
  <si>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Подпрограмма "Дошкольное образование"</t>
  </si>
  <si>
    <t>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</si>
  <si>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Подпрограмма "Общее образование"</t>
  </si>
  <si>
    <t>Расходы на выплаты персоналу казенных учреждений</t>
  </si>
  <si>
    <t>110</t>
  </si>
  <si>
    <t>Иные бюджетные ассигнования</t>
  </si>
  <si>
    <t>800</t>
  </si>
  <si>
    <t>Уплата налогов, сборов и иных платежей</t>
  </si>
  <si>
    <t>850</t>
  </si>
  <si>
    <t>Обеспечивающая подпрограмма</t>
  </si>
  <si>
    <t>Обеспечение деятельности органов местного самоуправления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</si>
  <si>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</si>
  <si>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Московской области</t>
  </si>
  <si>
    <t>Подпрограмма "Охрана окружающей среды"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</si>
  <si>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</si>
  <si>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</si>
  <si>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</si>
  <si>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</si>
  <si>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Резервные средства</t>
  </si>
  <si>
    <t>870</t>
  </si>
  <si>
    <t>Публичные нормативные социальные выплаты гражданам</t>
  </si>
  <si>
    <t>310</t>
  </si>
  <si>
    <t>Предоставление гражданам субсидий на оплату жилого помещения и коммунальных услуг</t>
  </si>
  <si>
    <t>Обеспечение предоставления гражданам субсидий на оплату жилого помещения и коммунальных услуг</t>
  </si>
  <si>
    <t>Подпрограмма «Чистая вода»</t>
  </si>
  <si>
    <t>Итого по муниципальным программам</t>
  </si>
  <si>
    <t>Закупка товаров, работ и услуг для государственных (муниципальных) нужд</t>
  </si>
  <si>
    <t xml:space="preserve">Субсидии бюджетным учреждениям </t>
  </si>
  <si>
    <t>01 0 00 00000</t>
  </si>
  <si>
    <t>07 0 00 00000</t>
  </si>
  <si>
    <t>07 1 00 00000</t>
  </si>
  <si>
    <t>07 1 01 00000</t>
  </si>
  <si>
    <t>07 2 00 00000</t>
  </si>
  <si>
    <t>10 0 00 00000</t>
  </si>
  <si>
    <t>10 1 00 00000</t>
  </si>
  <si>
    <t>10 3 00 00000</t>
  </si>
  <si>
    <t>10 3 02 00000</t>
  </si>
  <si>
    <t>10 4 00 00000</t>
  </si>
  <si>
    <t>10 4 01 00000</t>
  </si>
  <si>
    <t>05 0 00 00000</t>
  </si>
  <si>
    <t>05 1 00 00000</t>
  </si>
  <si>
    <t>16 0 00 00000</t>
  </si>
  <si>
    <t>05 1 01 00000</t>
  </si>
  <si>
    <t>05 3 00 00000</t>
  </si>
  <si>
    <t>05 3 01 00000</t>
  </si>
  <si>
    <t>06 0 00 00000</t>
  </si>
  <si>
    <t>06 4 00 00000</t>
  </si>
  <si>
    <t>06 4 01 00000</t>
  </si>
  <si>
    <t>12 0 00 00000</t>
  </si>
  <si>
    <t>12 1 00 00000</t>
  </si>
  <si>
    <t>12 3 00 00000</t>
  </si>
  <si>
    <t>12 3 01 00000</t>
  </si>
  <si>
    <t>12 4 00 00000</t>
  </si>
  <si>
    <t>13 0 00 00000</t>
  </si>
  <si>
    <t>13 1 00 00000</t>
  </si>
  <si>
    <t>14 0 00 00000</t>
  </si>
  <si>
    <t>14 1 00 00000</t>
  </si>
  <si>
    <t>15 2 00 00000</t>
  </si>
  <si>
    <t>95 0 00 00000</t>
  </si>
  <si>
    <t xml:space="preserve">Непрограммные расходы бюджета </t>
  </si>
  <si>
    <t>99 0 00 00000</t>
  </si>
  <si>
    <t>02 0 00 00000</t>
  </si>
  <si>
    <t>02 2 00 00000</t>
  </si>
  <si>
    <t>02 3 00 00000</t>
  </si>
  <si>
    <t>02 3 01 00000</t>
  </si>
  <si>
    <t>02 4 00 00000</t>
  </si>
  <si>
    <t>02 4 03 00000</t>
  </si>
  <si>
    <t>02 8 00 00000</t>
  </si>
  <si>
    <t>02 8 01 00000</t>
  </si>
  <si>
    <t>02 9 00 00000</t>
  </si>
  <si>
    <t>02 9 01 00000</t>
  </si>
  <si>
    <t>03 0 00 00000</t>
  </si>
  <si>
    <t>03 1 00 00000</t>
  </si>
  <si>
    <t>03 1 02 00000</t>
  </si>
  <si>
    <t>03 2 00 00000</t>
  </si>
  <si>
    <t>03 2 01 00000</t>
  </si>
  <si>
    <t>04 0 00 00000</t>
  </si>
  <si>
    <t>04 1 00 00000</t>
  </si>
  <si>
    <t>04 1 03 00000</t>
  </si>
  <si>
    <t>04 2 00 00000</t>
  </si>
  <si>
    <t>04 2 02 00000</t>
  </si>
  <si>
    <t>02 2 01 00000</t>
  </si>
  <si>
    <t>12 5 00 00000</t>
  </si>
  <si>
    <t>12 5 01 00000</t>
  </si>
  <si>
    <t>Федеральный проект «Современная школа»</t>
  </si>
  <si>
    <t>15 2 D2 00000</t>
  </si>
  <si>
    <t>15 2 D2 S0600</t>
  </si>
  <si>
    <t>тыс.руб.</t>
  </si>
  <si>
    <t>Оснащение мультимедийными проекторами и экранами для мультимедийных проекторов общеобразовательных организаций в Московской области</t>
  </si>
  <si>
    <t>15 2 Е4 S2780</t>
  </si>
  <si>
    <t>15 1 02 00000</t>
  </si>
  <si>
    <t>Осуществление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</t>
  </si>
  <si>
    <t xml:space="preserve">Муниципальная программа «Здравоохранение» </t>
  </si>
  <si>
    <t xml:space="preserve">Муниципальная программа «Культура»           </t>
  </si>
  <si>
    <t>Основное мероприятие «Обеспечение выполнения функций муниципальных музеев»</t>
  </si>
  <si>
    <t>Расходы на обеспечение деятельности (оказание услуг) муниципальных учреждений - музеи, галереи</t>
  </si>
  <si>
    <t>02 2 01 06130</t>
  </si>
  <si>
    <t>Основное мероприятие «Организация библиотечного обслуживания населения муниципальными библиотеками Московской области»</t>
  </si>
  <si>
    <t>Расходы на обеспечение деятельности (оказание услуг) муниципальных учреждений - библиотеки</t>
  </si>
  <si>
    <t>Организация библиотечного обслуживания населения, комплектование и обеспечение сохранности библиотечных фондов библиотек городского округа</t>
  </si>
  <si>
    <t>02 3 01 06100</t>
  </si>
  <si>
    <t>02 3 01 00450</t>
  </si>
  <si>
    <t>Мероприятия в сфере культуры</t>
  </si>
  <si>
    <t>Основное мероприятие «Реализация отдельных функций органа местного самоуправления в сфере культуры»</t>
  </si>
  <si>
    <t>Стипендии в области образования, культуры и искусства</t>
  </si>
  <si>
    <t>02 4 03 01110</t>
  </si>
  <si>
    <t>Основное мероприятие «Финансовое обеспечение реализации прав граждан на получение общедоступного и бесплатного дошкольного образования»</t>
  </si>
  <si>
    <t>Расходы на обеспечение деятельности (оказание услуг) муниципальных учреждений - дошкольные образовательные организации</t>
  </si>
  <si>
    <t>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за счет средств местного бюджета</t>
  </si>
  <si>
    <t>Основное мероприятие «Финансовое обеспечение деятельности образовательных организаций»</t>
  </si>
  <si>
    <t>03 2 01 62200</t>
  </si>
  <si>
    <t>Расходы на обеспечение деятельности (оказание услуг) муниципальных учреждений - общеобразовательные организации</t>
  </si>
  <si>
    <t>Основное мероприятие «Реализация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образования»</t>
  </si>
  <si>
    <t>03 2 03 00000</t>
  </si>
  <si>
    <t>03 2 03 60680</t>
  </si>
  <si>
    <t>Оплата расходов, связанных с компенсацией проезда к месту учебы и обратно отдельным категориям обучающихся по очной форме обучения муниципальных общеобразовательных организаций в Московской области</t>
  </si>
  <si>
    <t>03 2 03 62230</t>
  </si>
  <si>
    <t>Обеспечение подвоза обучающихся к месту обучения в муниципальные общеобразовательные организации в Московской области, расположенные в сельских населенных пунктах</t>
  </si>
  <si>
    <t>03 2 03 S2270</t>
  </si>
  <si>
    <t>Обеспечение подвоза обучающихся к месту обучения в муниципальные общеобразовательные организации, расположенные в сельских населенных пунктах за счет средств местного бюджета</t>
  </si>
  <si>
    <t>03 2 03 72270</t>
  </si>
  <si>
    <t>03 2 E1 00000</t>
  </si>
  <si>
    <t>03 2 E1 51690</t>
  </si>
  <si>
    <t>Подпрограмма «Дополнительное образование, воспитание и психолого-социальное сопровождение детей»</t>
  </si>
  <si>
    <t>03 3 00 00000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</si>
  <si>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</si>
  <si>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03 3 03 00000</t>
  </si>
  <si>
    <t>03 5 00 00000</t>
  </si>
  <si>
    <t>03 5 01 00000</t>
  </si>
  <si>
    <t>Основное мероприятие «Создание условий для реализации полномочий органов местного самоуправления»</t>
  </si>
  <si>
    <t xml:space="preserve">Обеспечение деятельности прочих учреждений образования  </t>
  </si>
  <si>
    <t xml:space="preserve">Муниципальная программа «Социальная защита населения»                    </t>
  </si>
  <si>
    <t>Подпрограмма «Социальная поддержка граждан»</t>
  </si>
  <si>
    <t>Основное мероприятие «Предоставление мер социальной поддержки и субсидий по оплате жилого помещения и коммунальных услуг гражданам Российской Федерации, имеющим место жительства в Московской области»</t>
  </si>
  <si>
    <t>04 1 03 61410</t>
  </si>
  <si>
    <t>04 1 03 61420</t>
  </si>
  <si>
    <t>Основное мероприятие «Предоставление государственных гарантий муниципальным служащим, поощрение за муниципальную службу»</t>
  </si>
  <si>
    <t>04 1 18 00000</t>
  </si>
  <si>
    <t>Предоставление доплаты за выслугу лет к трудовой пенсии муниципальным служащим за счет средств местного бюджета</t>
  </si>
  <si>
    <t>04 1 18 00840</t>
  </si>
  <si>
    <t>Подпрограмма «Доступная среда»</t>
  </si>
  <si>
    <t>Подпрограмма «Развитие системы отдыха и оздоровления детей»</t>
  </si>
  <si>
    <t>04 3 00 00000</t>
  </si>
  <si>
    <t>Основное мероприятие «Мероприятия по организации отдыха детей в каникулярное время, проводимые муниципальными образованиями Московской области»</t>
  </si>
  <si>
    <t>04 3 05 00000</t>
  </si>
  <si>
    <t>Мероприятия по организации отдыха детей в каникулярное время</t>
  </si>
  <si>
    <t>04 3 05 S2190</t>
  </si>
  <si>
    <t>04 9 00 00000</t>
  </si>
  <si>
    <t>Основное мероприятие «Осуществление финансовой поддержки СО НКО»</t>
  </si>
  <si>
    <t>04 9 01 00000</t>
  </si>
  <si>
    <t>Оказание поддержки социально ориентированным некоммерческим организациям</t>
  </si>
  <si>
    <t>04 9 01 00760</t>
  </si>
  <si>
    <t>Основное мероприятие «Реализация «пилотных проектов» обновления содержания и технологий дополнительного образования, воспитания, психолого-педагогического сопровождения детей»</t>
  </si>
  <si>
    <t>03 3 02 00000</t>
  </si>
  <si>
    <t>03 3 02 01110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</si>
  <si>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</si>
  <si>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</si>
  <si>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Федеральный проект «Спорт - норма жизни»</t>
  </si>
  <si>
    <t>Основное мероприятие «Обеспечение условий для развития на территории городского округа физической культуры, школьного спорта и массового спорта»</t>
  </si>
  <si>
    <t>05 1 01 00570</t>
  </si>
  <si>
    <t>Подпрограмма «Подготовка спортивного резерва»</t>
  </si>
  <si>
    <t>Основное мероприятие «Подготовка спортивных сборных команд»</t>
  </si>
  <si>
    <t>Расходы на обеспечение деятельности (оказание услуг) муниципальных учреждений по подготовке спортивных команд и спортивного резерва</t>
  </si>
  <si>
    <t>05 3 01 06150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</si>
  <si>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</si>
  <si>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 xml:space="preserve">Муниципальная программа «Управление имуществом и муниципальными финансами»   </t>
  </si>
  <si>
    <t>Подпрограмма «Развитие имущественного комплекса»</t>
  </si>
  <si>
    <t>Основное мероприятие «Управление имуществом, находящимся в муниципальной собственности, и выполнение кадастровых работ»</t>
  </si>
  <si>
    <t>12 1 02 00000</t>
  </si>
  <si>
    <t>Основное мероприятие «Создание условий для реализации государственных полномочий в области земельных отношений»</t>
  </si>
  <si>
    <t>12 1 03 00000</t>
  </si>
  <si>
    <t>Подпрограмма «Управление муниципальными финансами»</t>
  </si>
  <si>
    <t>Основное мероприятие «Управление муниципальным долгом»</t>
  </si>
  <si>
    <t>12 4 06 00000</t>
  </si>
  <si>
    <t xml:space="preserve">Обслуживание муниципального долга </t>
  </si>
  <si>
    <t>12 4 06 00800</t>
  </si>
  <si>
    <t xml:space="preserve">Обеспечивающая подпрограмма   </t>
  </si>
  <si>
    <t xml:space="preserve">Основное мероприятие «Создание условий для реализации полномочий органов местного самоуправления» 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</si>
  <si>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</si>
  <si>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12 5 01 06090</t>
  </si>
  <si>
    <t>Функционирование высшего должностного лица</t>
  </si>
  <si>
    <t>12 5 01 00110</t>
  </si>
  <si>
    <t xml:space="preserve">Председатель Контрольно-счетной палаты </t>
  </si>
  <si>
    <t>Обеспечение деятельности финансового органа</t>
  </si>
  <si>
    <t>12 5 01 00160</t>
  </si>
  <si>
    <t xml:space="preserve">Организация и осуществление мероприятий по мобилизационной подготовке </t>
  </si>
  <si>
    <t>12 5 01 00720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</si>
  <si>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</si>
  <si>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12 5 01 06070</t>
  </si>
  <si>
    <t>Осуществление государственных полномочий Московской области в области земельных отношений</t>
  </si>
  <si>
    <t>12 1 03 60830</t>
  </si>
  <si>
    <t>03 2 03 70680</t>
  </si>
  <si>
    <t>03 2 E1 51870</t>
  </si>
  <si>
    <t>Федеральный проект «Цифровая образовательная среда»</t>
  </si>
  <si>
    <t>Расходы на обеспечение деятельности (оказание услуг) муниципальных учреждений в сфере физической культуры и спорта</t>
  </si>
  <si>
    <t>05 1 01 06140</t>
  </si>
  <si>
    <t>Обеспечение предоставления гражданам субсидий на оплату жилого помещения и коммунальных услуг за счет средств местного бюджета</t>
  </si>
  <si>
    <t>04 1 03 71420</t>
  </si>
  <si>
    <t>04 2 02 S1560</t>
  </si>
  <si>
    <t>Осуществление государственных полномочий Московской области в области земельных отношений за счет средств местного бюджета</t>
  </si>
  <si>
    <t>12 1 03 70830</t>
  </si>
  <si>
    <t>Подпрограмма «Совершенствование муниципальной службы Московской области»</t>
  </si>
  <si>
    <t>Основное мероприятие «Организация профессионального развития муниципальных служащих Московской области»</t>
  </si>
  <si>
    <t xml:space="preserve"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 </t>
  </si>
  <si>
    <t>12 3 01 00830</t>
  </si>
  <si>
    <t>Обеспечение деятельности администрации</t>
  </si>
  <si>
    <t>12 5 01 00120</t>
  </si>
  <si>
    <t>Организация мероприятий по охране окружающей среды в границах городского округа</t>
  </si>
  <si>
    <t>Основное мероприятие «Вовлечение населения в экологические мероприятия»</t>
  </si>
  <si>
    <t>07 1 03 00000</t>
  </si>
  <si>
    <t>07 1 03 00370</t>
  </si>
  <si>
    <t>Подпрограмма «Развитие водохозяйственного комплекса»</t>
  </si>
  <si>
    <t>Основное мероприятие «Обеспечение безопасности гидротехнических сооружений и проведение мероприятий по берегоукреплению»</t>
  </si>
  <si>
    <t>07 2 01 00000</t>
  </si>
  <si>
    <t>Подпрограмма «Региональная программа в области обращения с отходами, в том числе с твердыми коммунальными отходами»</t>
  </si>
  <si>
    <t>07 5 00 00000</t>
  </si>
  <si>
    <t xml:space="preserve">Муниципальная программа «Жилище»                    </t>
  </si>
  <si>
    <t>09 0 00 00000</t>
  </si>
  <si>
    <t>Подпрограмма «Комплексное освоение земельных участков в целях жилищного строительства и развитие застроенных территорий»</t>
  </si>
  <si>
    <t>09 1 00 00000</t>
  </si>
  <si>
    <t>Основное мероприятие «Финансовое обеспечение выполнения отдельных государственных полномочий в сфере жилищной политики, переданных органам местного самоуправления»</t>
  </si>
  <si>
    <t>09 1 07 00000</t>
  </si>
  <si>
    <t>Осуществление отдельных государственных полномочий в части подготовки и направления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участке, уведомлений о соответствии (несоответствии)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</t>
  </si>
  <si>
    <t>09 1 07 60710</t>
  </si>
  <si>
    <t>Подпрограмма «Обеспечение жильем молодых семей»</t>
  </si>
  <si>
    <t>09 2 00 00000</t>
  </si>
  <si>
    <t>Основное мероприятие «Оказание государственной поддержки молодым семьям в виде социальных выплат на приобретение жилого помещения или на создание объекта индивидуального жилищного строительства»</t>
  </si>
  <si>
    <t>09 2 01 00000</t>
  </si>
  <si>
    <t>Реализация мероприятий по обеспечению жильем молодых семей</t>
  </si>
  <si>
    <t>09 2 01 L4970</t>
  </si>
  <si>
    <t>Подпрограмма «Обеспечение жильем детей-сирот и детей, оставшихся без попечения родителей, лиц из числа детей-сирот и детей, оставшихся без попечения родителей»</t>
  </si>
  <si>
    <t>09 3 00 00000</t>
  </si>
  <si>
    <t>09 3 01 00000</t>
  </si>
  <si>
    <t>Предоставление жилых помещений детям-сиротам и детям, оставшимся без попечения родителей, лицам из числа детей-сирот и детей, оставшихся без попечения родителей, по договорам найма специализированных жилых помещений</t>
  </si>
  <si>
    <t>09 3 01 60820</t>
  </si>
  <si>
    <t xml:space="preserve">Муниципальная программа «Развитие инженерной инфраструктуры и энергоэффективности»   </t>
  </si>
  <si>
    <t>Организация в границах городского округа электро-, тепло-, газо- и водоснабжения населения, водоотведения, снабжения населения топливом</t>
  </si>
  <si>
    <t>Подпрограмма «Создание условий для обеспечения качественными коммунальными услугами»</t>
  </si>
  <si>
    <t>Подпрограмма «Энергосбережение и повышение энергетической эффективности»</t>
  </si>
  <si>
    <t>Основное мероприятие «Повышение энергетической эффективности муниципальных учреждений Московской области»</t>
  </si>
  <si>
    <t>Подпрограмма «Развитие газификации»</t>
  </si>
  <si>
    <t>10 6 00 00000</t>
  </si>
  <si>
    <t>10 6 01 00000</t>
  </si>
  <si>
    <t>10 8 00 00000</t>
  </si>
  <si>
    <t>10 8 01 00000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</si>
  <si>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</si>
  <si>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10 8 01 62670</t>
  </si>
  <si>
    <t>Создание административных комиссий, уполномоченных рассматривать дела об административных правонарушениях в сфере благоустройства за счет средств местного бюджета</t>
  </si>
  <si>
    <t>10 8 01 72670</t>
  </si>
  <si>
    <t xml:space="preserve">Муниципальная программа «Предпринимательство»                    </t>
  </si>
  <si>
    <t>11 0 00 00000</t>
  </si>
  <si>
    <t>Подпрограмма «Развитие малого и среднего предпринимательства»</t>
  </si>
  <si>
    <t>11 3 00 00000</t>
  </si>
  <si>
    <t>11 3 02 00000</t>
  </si>
  <si>
    <t>Содействие развитию малого и среднего предпринимательства</t>
  </si>
  <si>
    <t>11 3 02 00750</t>
  </si>
  <si>
    <t>Расходы на обеспечение деятельности (оказание услуг) муниципальных учреждений в сфере похоронного дела</t>
  </si>
  <si>
    <t xml:space="preserve">Муниципальная программа «Развитие сельского хозяйства»                    </t>
  </si>
  <si>
    <t>Подпрограмма «Развитие мелиорации земель сельскохозяйственного назначения»</t>
  </si>
  <si>
    <t>06 2 00 00000</t>
  </si>
  <si>
    <t>Основное мероприятие «Предотвращение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назначения»</t>
  </si>
  <si>
    <t>06 2 01 00000</t>
  </si>
  <si>
    <t>Подпрограмма «Обеспечение эпизоотического и ветеринарно-санитарного благополучия»</t>
  </si>
  <si>
    <t>Основное мероприятие «Обеспечение эпизоотического благополучия территории от заноса и распространения заразных, в том числе особо опасных болезней животных, включая африканскую чуму свиней»</t>
  </si>
  <si>
    <t>06 4 01 60870</t>
  </si>
  <si>
    <t>Муниципальная программа «Архитектура и градостроительство»</t>
  </si>
  <si>
    <t>16 1 00 00000</t>
  </si>
  <si>
    <t>Утверждение генеральных планов городского округа, правил землепользования и застройки, утверждение подготовленной на основе генеральных планов городского округа документации по планировке территории, выдача разрешений на строительство</t>
  </si>
  <si>
    <t>16 2 00 00000</t>
  </si>
  <si>
    <t>16 2 03 00000</t>
  </si>
  <si>
    <t>16 2 03 60700</t>
  </si>
  <si>
    <t>16 2 03 70700</t>
  </si>
  <si>
    <t>16 2 04 00000</t>
  </si>
  <si>
    <t>Ликвидация самовольных, недостроенных и аварийных объектов на территории муниципального образования</t>
  </si>
  <si>
    <t>16 2 04 01210</t>
  </si>
  <si>
    <t xml:space="preserve">Муниципальная программа «Развитие и функционирование дорожно-транспортного комплекса»                </t>
  </si>
  <si>
    <t>Подпрограмма «Пассажирский транспорт общего пользования»</t>
  </si>
  <si>
    <t>14 1 02 00000</t>
  </si>
  <si>
    <t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</t>
  </si>
  <si>
    <t>14 1 02 S1570</t>
  </si>
  <si>
    <t>Подпрограмма «Дороги Подмосковья»</t>
  </si>
  <si>
    <t>14 2 00 00000</t>
  </si>
  <si>
    <t>Основное мероприятие «Ремонт, капитальный ремонт сети автомобильных дорог, мостов и путепроводов местного значения»</t>
  </si>
  <si>
    <t>14 2 05 00000</t>
  </si>
  <si>
    <t>Софинансирование работ по капитальному ремонту и ремонту автомобильных дорог общего пользования местного значения</t>
  </si>
  <si>
    <t>14 2 05 S0240</t>
  </si>
  <si>
    <t>Мероприятия по обеспечению безопасности дорожного движения</t>
  </si>
  <si>
    <t>14 2 05 00210</t>
  </si>
  <si>
    <t>Муниципальная программа  «Развитие институтов гражданского общества, повышение эффективности местного самоуправления и реализации молодежной политики»</t>
  </si>
  <si>
    <t>Подпрограмма «Развитие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медиасреды»</t>
  </si>
  <si>
    <t>Основное мероприятие «Информирование населения об основных событиях социально-экономического развития и общественно-политической жизни»</t>
  </si>
  <si>
    <t>13 1 01 00000</t>
  </si>
  <si>
    <t>Дорожная деятельность в отношении автомобильных дорог местного значения в границах городского округа (Содержание объектов дорожного хозяйства)</t>
  </si>
  <si>
    <t>Дорожная деятельность в отношении автомобильных дорог местного значения в границах городского округа (содержание автомобильных дорог)</t>
  </si>
  <si>
    <t>Дорожная деятельность в отношении автомобильных дорог местного значения в границах городского округа (разработка и экспертиза проектно-сметной документации капитального ремонта  автомобильных  дорог  общего пользования)</t>
  </si>
  <si>
    <t>Дорожная деятельность в отношении автомобильных дорог местного значения в границах городского округа (текущий,ямочный ремонт автомобильных дорог)</t>
  </si>
  <si>
    <t>14 2 05 00201</t>
  </si>
  <si>
    <t>14 2 05 00202</t>
  </si>
  <si>
    <t>14 2 05 00203</t>
  </si>
  <si>
    <t>14 2 05 00204</t>
  </si>
  <si>
    <t>Основное мероприятие «Корректировка списков кандидатов в присяжные заседатели федеральных судов общей юрисдикции в Российской Федерации»</t>
  </si>
  <si>
    <t>13 5 04 00000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</si>
  <si>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</si>
  <si>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13 5 04 51200</t>
  </si>
  <si>
    <t>13 5 00 00000</t>
  </si>
  <si>
    <t>Расходы на обеспечение деятельности (оказание услуг) муниципальных учреждений в сфере молодежной политики</t>
  </si>
  <si>
    <t>13 4 01 06020</t>
  </si>
  <si>
    <t>Подпрограмма «Молодежь Подмосковья»</t>
  </si>
  <si>
    <t>13 4 00 00000</t>
  </si>
  <si>
    <t>Основное мероприятие «Организация и проведение мероприятий по гражданско-патриотическому и духовно-нравственному воспитанию молодежи, а также по вовлечению молодежи в международное, межрегиональное и межмуниципальное сотрудничество»</t>
  </si>
  <si>
    <t>13 4 01 00000</t>
  </si>
  <si>
    <t>Руководство и управление в сфере установленных функций органов местного самоуправления</t>
  </si>
  <si>
    <t xml:space="preserve">Председатель представительного органа местного самоуправления </t>
  </si>
  <si>
    <t>95 0 00 00010</t>
  </si>
  <si>
    <t>95 0 00 00020</t>
  </si>
  <si>
    <t>Расходы на содержание представительного органа муниципального образования</t>
  </si>
  <si>
    <t>95 0 00 00030</t>
  </si>
  <si>
    <t xml:space="preserve">Резервный фонд администрации </t>
  </si>
  <si>
    <t>99 0 00 00060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</si>
  <si>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</si>
  <si>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</si>
  <si>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 xml:space="preserve">Муниципальная программа «Безопасность и обеспечение безопасности жизнедеятельности населения»                    </t>
  </si>
  <si>
    <t>08 0 00 00000</t>
  </si>
  <si>
    <t>Подпрограмма «Профилактика преступлений и иных правонарушений»</t>
  </si>
  <si>
    <t>08 1 00 00000</t>
  </si>
  <si>
    <t>08 1 01 00000</t>
  </si>
  <si>
    <t>Основное мероприятие «Обеспечение деятельности общественных объединений правоохранительной направленности»</t>
  </si>
  <si>
    <t>08 1 02 00000</t>
  </si>
  <si>
    <t>Основное мероприятие «Развертывание элементов системы технологического обеспечения региональной общественной безопасности и оперативного управления «Безопасный регион»</t>
  </si>
  <si>
    <t>08 1 04 00000</t>
  </si>
  <si>
    <t>Осуществление мероприятий в сфере профилактики правонарушений</t>
  </si>
  <si>
    <t>08 1 04 00900</t>
  </si>
  <si>
    <t>08 1 05 00000</t>
  </si>
  <si>
    <t>Профилактика наркомании и токсикомании, проведение ежегодных медицинских осмотров школьников и студентов, обучающихся в  образовательных организациях Московской области, с целью раннего выявления незаконного потребления  наркотических средств и психотропных веществ</t>
  </si>
  <si>
    <t>08 1 05 00990</t>
  </si>
  <si>
    <t>Основное мероприятие «Профилактика наркомании и токсикомании, проведение ежегодных медицинских осмотров школьников и студентов, обучающихся в  образовательных организациях Московской области, с целью раннего выявления незаконного потребления  наркотических средств и психотропных веществ, медицинских осмотров призывников в Военном комиссариате Московской области»</t>
  </si>
  <si>
    <t>08 2 00 00000</t>
  </si>
  <si>
    <t>Основное мероприятие «Осуществление мероприятий по защите и смягчению последствий от чрезвычайных ситуаций природного и техногенного характера населения и территорий Московской области»</t>
  </si>
  <si>
    <t>08 2 01 00000</t>
  </si>
  <si>
    <t xml:space="preserve">Содержание и развитие муниципальных экстренных оперативных служб </t>
  </si>
  <si>
    <t>08 2 01 01020</t>
  </si>
  <si>
    <t>08 2 02 00000</t>
  </si>
  <si>
    <t>Осуществление мероприятий по обеспечению безопасности людей на водных объектах, охране их жизни и здоровья</t>
  </si>
  <si>
    <t>08 2 02 00730</t>
  </si>
  <si>
    <t>08 3 00 00000</t>
  </si>
  <si>
    <t>08 3 01 00000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</si>
  <si>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</si>
  <si>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08 3 01 00690</t>
  </si>
  <si>
    <t>08 4 00 00000</t>
  </si>
  <si>
    <t>Основное мероприятие «Повышение степени пожарной безопасности»</t>
  </si>
  <si>
    <t>08 4 01 00000</t>
  </si>
  <si>
    <t>Обеспечение первичных мер пожарной безопасности в границах городского округа</t>
  </si>
  <si>
    <t>08 4 01 00360</t>
  </si>
  <si>
    <t>08 5 00 00000</t>
  </si>
  <si>
    <t>Основное мероприятие «Организация накопления, хранения, освежения и обслуживания запасов материально-технических, продовольственных, медицинских и иных средств в целях гражданской обороны»</t>
  </si>
  <si>
    <t>08 5 01 00000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</si>
  <si>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</si>
  <si>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08 5 01 00700</t>
  </si>
  <si>
    <t>13 1 01 00821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</si>
  <si>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в печатных СМИ).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</si>
  <si>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телепередач).</t>
  </si>
  <si>
    <t>13 1 01 00822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</si>
  <si>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радиопрограммы).</t>
  </si>
  <si>
    <t>13 1 01 00823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</si>
  <si>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в электронных СМИ, распространяемых в сети Интернет (сетевых изданиях). Создание и ведение информационных ресурсов и баз данных муниципального образования).</t>
  </si>
  <si>
    <t>13 1 01 00824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</si>
  <si>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деятельности).</t>
  </si>
  <si>
    <t>13 1 01 00825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</si>
  <si>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(организация мониторинга СМИ, блогосферы, проведение медиа-исследований аудитории СМИ на территории муниципального образования).</t>
  </si>
  <si>
    <t>13 4 01 00771</t>
  </si>
  <si>
    <t>Организация и осуществление мероприятий по работе с детьми и молодежью в городском округе (организация и проведение мероприятий по гражданско-патриотическому и духовно-нравственному воспитанию молодежи)</t>
  </si>
  <si>
    <t>тип средств</t>
  </si>
  <si>
    <t>900100</t>
  </si>
  <si>
    <t>900302</t>
  </si>
  <si>
    <t>95 0 00 00140</t>
  </si>
  <si>
    <t xml:space="preserve">Обеспечение деятельности контрольно-счетной палаты </t>
  </si>
  <si>
    <t>95 0 00 00150</t>
  </si>
  <si>
    <t xml:space="preserve">Муниципальная программа «Цифровое муниципальное образование»    </t>
  </si>
  <si>
    <t>15 0 00 00000</t>
  </si>
  <si>
    <t>Подпрограмма «Снижение административных барьеров, повышение качества и доступности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</t>
  </si>
  <si>
    <t>15 1 00 00000</t>
  </si>
  <si>
    <t>Основное мероприятие «Организация деятельности многофункциональных центров предоставления государственных и муниципальных услуг»</t>
  </si>
  <si>
    <t xml:space="preserve">Расходы на обеспечение деятельности (оказание услуг) муниципальных учреждений - многофункциональный центр  предоставления государственных и муниципальных услуг </t>
  </si>
  <si>
    <t>15 1 02 06190</t>
  </si>
  <si>
    <t>Подпрограмма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</si>
  <si>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>Основное мероприятие  «Информационная инфраструктура»</t>
  </si>
  <si>
    <t>15 2 01 00000</t>
  </si>
  <si>
    <t>Развитие информационной инфраструктуры (обеспечение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электросвязи)</t>
  </si>
  <si>
    <t>15 2 01 01151</t>
  </si>
  <si>
    <t>Развитие информационной инфраструктуры ( обеспечение оборудованием и поддержание его работоспособности)</t>
  </si>
  <si>
    <t>15 2 01 01152</t>
  </si>
  <si>
    <t>Основное мероприятие «Информационная безопасность»</t>
  </si>
  <si>
    <t>15 2 02 00000</t>
  </si>
  <si>
    <t>Информационная безопасность</t>
  </si>
  <si>
    <t>15 2 02 01160</t>
  </si>
  <si>
    <t>Основное мероприятие «Цифровое государственное управление»</t>
  </si>
  <si>
    <t>15 2 03 00000</t>
  </si>
  <si>
    <t>Цифровое государственное управление (обеспечение программными продуктами)</t>
  </si>
  <si>
    <t>15 2 03 01171</t>
  </si>
  <si>
    <t>15 2 03 01172</t>
  </si>
  <si>
    <t>15 2 03 01173</t>
  </si>
  <si>
    <t>Цифровое государственное управление (внедрение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области)</t>
  </si>
  <si>
    <t>Цифровое государственное управление (развитие и сопровождение муниципальных информационных систем обеспечения деятельности ОМСУ муниципального образования Московской области)</t>
  </si>
  <si>
    <t>Федеральный проект «Информационная инфраструктура»</t>
  </si>
  <si>
    <t>15 2 D2 70600</t>
  </si>
  <si>
    <t>15 2 E4 00000</t>
  </si>
  <si>
    <t>15 2 E4 S2770</t>
  </si>
  <si>
    <t>15 2 E4 S2780</t>
  </si>
  <si>
    <t>02 7 00 00000</t>
  </si>
  <si>
    <t>Подпрограмма «Развитие парков культуры и отдыха»</t>
  </si>
  <si>
    <t>Основное мероприятие «Соответствие нормативу обеспеченности парками культуры и отдыха»</t>
  </si>
  <si>
    <t>Расходы на обеспечение деятельности (оказание услуг) муниципальных учреждений - парк культуры и отдыха</t>
  </si>
  <si>
    <t>02 9 01 06170</t>
  </si>
  <si>
    <t xml:space="preserve">Создание условий для массового отдыха жителей городского округа </t>
  </si>
  <si>
    <t>02 9 01 01010</t>
  </si>
  <si>
    <t>02 8 01 00501</t>
  </si>
  <si>
    <t>02 8 01 00502</t>
  </si>
  <si>
    <t>Мероприятия в сфере культуры (проведение культурно-массовых мероприятий в сфере культуры и искусства Министерством культуры Московской области)</t>
  </si>
  <si>
    <t>Мероприятия в сфере культуры (проведение культурно-массовых мероприятий в сфере культуры и искусства Администрацией городского округа Кашира)</t>
  </si>
  <si>
    <t>Основное мероприятие «Временное хранение, комплектование, учет и использование архивных документов, относящихся к собственности Московской области и временно хранящихся в муниципальных архивах»</t>
  </si>
  <si>
    <t>02 7 02 00000</t>
  </si>
  <si>
    <t>02 7 02 60690</t>
  </si>
  <si>
    <t>Осуществление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 за счет средств местного бюджета</t>
  </si>
  <si>
    <t>02 7 02 70690</t>
  </si>
  <si>
    <t xml:space="preserve">Расходы на обеспечение деятельности (оказание услуг) муниципальных учреждений - дошкольные образовательные организации (профессиональная физическая охрана муниципальных учреждений дошкольного образования) </t>
  </si>
  <si>
    <t>03 2 01 06051</t>
  </si>
  <si>
    <t>03 2 01 06052</t>
  </si>
  <si>
    <t>03 2 01 06053</t>
  </si>
  <si>
    <t>03 2 01 06054</t>
  </si>
  <si>
    <t>Расходы на обеспечение деятельности (оказание услуг) муниципальных учреждений - общеобразовательные организации (профессиональная физическая охрана муниципальных учреждений в сфере общеобразовательных организаций)</t>
  </si>
  <si>
    <t>Расходы на обеспечение деятельности (оказание услуг) муниципальных учреждений - общеобразовательные организации (укрепление материально-технической базы и проведение текущего ремонта общеобразовательных организаций)</t>
  </si>
  <si>
    <t>03 2 01 06055</t>
  </si>
  <si>
    <t>Расходы на обеспечение деятельности (оказание услуг) муниципальных учреждений - общеобразовательные организации (организация питания обучающихся и воспитанников общеобразовательных организаций)</t>
  </si>
  <si>
    <t>Расходы на обеспечение деятельности (оказание услуг) муниципальных учреждений - организации дополнительного образования (профессиональная физическая охрана муниципальных учреждений  дополнительного образования)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</si>
  <si>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образования)</t>
  </si>
  <si>
    <t>Подпрограмма «Финансовое обеспечение системы организации медицинской помощи»</t>
  </si>
  <si>
    <t>01 5 00 00000</t>
  </si>
  <si>
    <t>Основное мероприятие «Развитие мер социальной поддержки медицинских работников»</t>
  </si>
  <si>
    <t>01 5 03 00000</t>
  </si>
  <si>
    <t>Создание условий для оказания медицинской помощи населению на территории городского округа  в соответствии с территориальной программой государственных гарантий бесплатного оказания гражданам медицинской помощи</t>
  </si>
  <si>
    <t>01 5 03 00420</t>
  </si>
  <si>
    <t xml:space="preserve">Муниципальная программа «Образование»                    </t>
  </si>
  <si>
    <t>Расходы на обеспечение деятельности (оказание услуг) муниципальных учреждений - общеобразовательные организации (мероприятия в сфере образования)</t>
  </si>
  <si>
    <t>Проведение мероприятий по комплексной борьбе с борщевиком Сосновского</t>
  </si>
  <si>
    <t>06 2 01 01280</t>
  </si>
  <si>
    <t>10 1 02 00000</t>
  </si>
  <si>
    <t>Основное мероприятие "Обеспечение разработки и внесение изменений в нормативы градостроительного проектирования городского округа"</t>
  </si>
  <si>
    <t>16 1 04 00000</t>
  </si>
  <si>
    <t>16 1 04 00650</t>
  </si>
  <si>
    <t xml:space="preserve">Муниципальная программа «Формирование современной комфортной городской среды»   </t>
  </si>
  <si>
    <t>17 0 00 00000</t>
  </si>
  <si>
    <t>Подпрограмма «Комфортная городская среда»</t>
  </si>
  <si>
    <t>Основное мероприятие «Благоустройство общественных территорий муниципальных образований Московской области»</t>
  </si>
  <si>
    <t>17 1 00 00000</t>
  </si>
  <si>
    <t>17 1 01 00000</t>
  </si>
  <si>
    <t>17 1 01 71350</t>
  </si>
  <si>
    <t>Федеральный проект «Формирование комфортной городской среды»</t>
  </si>
  <si>
    <t>17 1 F2 00000</t>
  </si>
  <si>
    <t>Подпрограмма «Благоустройство территорий»</t>
  </si>
  <si>
    <t>17 2 00 00000</t>
  </si>
  <si>
    <t>Основное мероприятие «Обеспечение комфортной среды проживания на территории муниципального образвания»</t>
  </si>
  <si>
    <t>17 2 01 00000</t>
  </si>
  <si>
    <t>Расходы на обеспечение деятельности (оказание услуг) муниципальных учреждений в сфере благоустройства</t>
  </si>
  <si>
    <t>17 2 01 06240</t>
  </si>
  <si>
    <t>17 3 00 00000</t>
  </si>
  <si>
    <t>Основное мероприятие «Приведение в надлежащее состояние подъездов в многоквартирных домах»</t>
  </si>
  <si>
    <t>17 3 01 00000</t>
  </si>
  <si>
    <t>Ремонт подъездов в многоквартирных домах</t>
  </si>
  <si>
    <t>17 3 01 S0950</t>
  </si>
  <si>
    <t>Муниципальная программа «Строительство объектов социальной инфраструктуры»</t>
  </si>
  <si>
    <t>18 0 00 00000</t>
  </si>
  <si>
    <t>Подпрограмма «Строительство (реконструкция) объектов физической культуры и спорта»</t>
  </si>
  <si>
    <t>18 5 00 00000</t>
  </si>
  <si>
    <t>18 5 P5 00000</t>
  </si>
  <si>
    <t>Капитальные вложения в муниципальные объекты физической культуры и спорта</t>
  </si>
  <si>
    <t>18 5 P5 S4220</t>
  </si>
  <si>
    <t>Осуществление отдельных государственных полномочий в части присвоения адресов объектам адресации, изменения и аннулирования адресов, присвоения наименований элементам улично-дорожной сети (за исключением автомобильных дорог федерального значения, автомобильных дорог регионального или межмуниципального значения, местного значения муниципального района), наименований элементам планировочной структуры, изменения, аннулирования таких наименований, согласования переустройства и перепланировки помещений в многоквартирном доме</t>
  </si>
  <si>
    <t>13 5 06 54690</t>
  </si>
  <si>
    <t>13 5 06 00000</t>
  </si>
  <si>
    <t>Основное мероприятие "Подготовка и проведение Всероссийской переписи населения"</t>
  </si>
  <si>
    <t>Субвенции на проведение Всероссийской переписи населения 2020 года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</si>
  <si>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</si>
  <si>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Осуществление отдельных государственных полномочий в части подготовки и направления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участке, уведомлений о соответствии (несоответствии)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 за счет средств местного бюджета</t>
  </si>
  <si>
    <t>09 1 07 70710</t>
  </si>
  <si>
    <t xml:space="preserve">Расходы на обеспечение деятельности (оказание услуг) муниципальных учреждений - культурно-досуговые учреждения </t>
  </si>
  <si>
    <t>13 1 02 00000</t>
  </si>
  <si>
    <t>Основное мероприятие "Разработка новых эффективных и высокотехнологичных (интерактивных) информационных проектов, повышающих степень интереса населения и бизнеса к проблематике Московской области по социально значимым темам, в СМИ, на Интернет-ресурсах, в социальных сетях и блогосфере"</t>
  </si>
  <si>
    <t>Информирование население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(посредством социальных сетей)</t>
  </si>
  <si>
    <t>13 1 02 00827</t>
  </si>
  <si>
    <t>13 1 07 00000</t>
  </si>
  <si>
    <t>Основное мероприятие "Организация создания и эксплуатации сети объектов наружной рекламы"</t>
  </si>
  <si>
    <t>13 1 07 00661</t>
  </si>
  <si>
    <t>13 1 07 00662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</si>
  <si>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 (проведение мероприятий, к которым обеспечено праздничное/тематическое оформление территории муниципального образования в соответствии с постановлением Правительства Московской области от 21.05.2014 № 363/16 «Об утверждении Методических рекомендаций по размещению и эксплуатации элементов праздничного, тематического и праздничного светового оформления на территории Московской области»)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</si>
  <si>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конструкций( информирование населения об основных событиях социально-экономического развития и общественно-политической жизни посредством размещения социальной рекламы на объектах наружной рекламы и информации)</t>
  </si>
  <si>
    <t>Взносы на капитальный ремонт общего имущества многоквартирных домов</t>
  </si>
  <si>
    <t>12 1 02 00180</t>
  </si>
  <si>
    <t>12 1 07 00000</t>
  </si>
  <si>
    <t>Основное мероприятие "Создание условий для реализации полномочий органов местного самоуправления"</t>
  </si>
  <si>
    <t>12 1 07 00130</t>
  </si>
  <si>
    <t>10 4 01 00191</t>
  </si>
  <si>
    <t>17 2 01 00621</t>
  </si>
  <si>
    <t>Организация благоустройства территории городского округа (содержание, ремонт объектов благоустройства, в т.ч. озеленение территорий)</t>
  </si>
  <si>
    <t>Организация благоустройства территории городского округа (содержание, ремонт и восстановление уличного освещения )</t>
  </si>
  <si>
    <t>17 2 01 00623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</si>
  <si>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</si>
  <si>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12 1 02 00172</t>
  </si>
  <si>
    <t>12 1 02 00171</t>
  </si>
  <si>
    <t>Владение, пользование и распоряжение имуществом, находящимся в муниципальной собственности городского округа (расходы, связанные с владением, пользованием и распоряжением имуществом, находящимся в муниципальной собственности городского округа)</t>
  </si>
  <si>
    <t>03 1 02 62110</t>
  </si>
  <si>
    <t>03 1 02 72110</t>
  </si>
  <si>
    <t>03 1 02 62140</t>
  </si>
  <si>
    <t>03 1 02 06041</t>
  </si>
  <si>
    <t>03 1 02 06042</t>
  </si>
  <si>
    <t>10 1 02 00190</t>
  </si>
  <si>
    <t>03 5 01 00130</t>
  </si>
  <si>
    <t>03 5 01 06080</t>
  </si>
  <si>
    <t>03 2 05 00000</t>
  </si>
  <si>
    <t>03 2 05 06050</t>
  </si>
  <si>
    <t>Основное мероприятие «Повышение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людей"</t>
  </si>
  <si>
    <t>08 1 07 00000</t>
  </si>
  <si>
    <t>08 1 07 06250</t>
  </si>
  <si>
    <t>Основное меропритяие "Обеспечение функций культурно-досуговых учреждений"</t>
  </si>
  <si>
    <t>02 4 05 00000</t>
  </si>
  <si>
    <t>02 4 05 06111</t>
  </si>
  <si>
    <t>03 3 03 06061</t>
  </si>
  <si>
    <t>03 3 03 06062</t>
  </si>
  <si>
    <t>03 3 03 06063</t>
  </si>
  <si>
    <t>Основное мероприятие "Финансовое обеспечение оказания услуг (выполнения работ) организациями дополнительного образования"</t>
  </si>
  <si>
    <t>02 4 05 00500</t>
  </si>
  <si>
    <t xml:space="preserve">ВСЕГО      </t>
  </si>
  <si>
    <t>Организация в границах городского округа электро-, тепло-, газо- и водоснабжения населения, водоотведения, снабжения населения топливом (организация в границах городского округа газоснабжения населения)</t>
  </si>
  <si>
    <t>Подпрограмма "Обеспечивающая подпрограмма"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</si>
  <si>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(установка, замена, поверка, обслуживание приборов учета энергетических ресурсов на объектах бюджетной сферы)</t>
  </si>
  <si>
    <t>13 1 02 00826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</si>
  <si>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</si>
  <si>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08 1 01 00310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</si>
  <si>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</si>
  <si>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</si>
  <si>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Реализация мероприятий по обеспечению доступности приоритетных объектов и услуг в приоритетных социальных сферах жизнедеятельности инвалидов и других маломобильных групп населения</t>
  </si>
  <si>
    <t>Основное мероприятие «Создание безбарьерной среды на объектах социальной, инженерной и транспортной инфраструктуры в Московской области»</t>
  </si>
  <si>
    <t>Осуществление отдельных государственных полномочий в части присвоения адресов объектам адресации, изменения и аннулирования адресов, присвоения наименований элементам улично-дорожной сети (за исключением автомобильных дорог федерального значения, автомобильных дорог регионального или межмуниципального значения, местного значения муниципального района), наименований элементам планировочной структуры, изменения, аннулирования таких наименований, согласования переустройства и перепланировки помещений в многоквартирном доме за счет средств местного бюджета</t>
  </si>
  <si>
    <t>10 6 01 00194</t>
  </si>
  <si>
    <t>Основное мероприятие «Строительство,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 »</t>
  </si>
  <si>
    <t>Основное мероприятие «Реализация механизмов муниципальной поддержки субъектов малого и среднего предпринимательства»</t>
  </si>
  <si>
    <t>Основное мероприятие «Организация транспортного обслуживания населения по муниципальным маршрутам регулярных перевозок по регулируемым тарифам в соответствии с государственными и муниципальными контрактами и договорами на выполнение работ по перевозке пассажиров»</t>
  </si>
  <si>
    <t>Депутат представительного органа местного самоуправления на постоянной основе</t>
  </si>
  <si>
    <t>Подпрограмма «Разработка Генерального плана развития городского округа»</t>
  </si>
  <si>
    <t>900202</t>
  </si>
  <si>
    <t>03 1 02 06044</t>
  </si>
  <si>
    <t>Расходы на обеспечение деятельности (оказание услуг) муниципальных учреждений - дошкольные образовательные организации (укрепление материально-технической базы и проведение текущего ремонта учреждений дошкольного образования)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</si>
  <si>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</si>
  <si>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Внедрение и обеспечение функционирования модели персонифицированного финансирования дополнительного образования детей</t>
  </si>
  <si>
    <t>17 201 00630</t>
  </si>
  <si>
    <t>Организация благоустройства территории городского округа в части ремонта асфальтового покрытия дворовых территорий</t>
  </si>
  <si>
    <t>99 0 00 0400К</t>
  </si>
  <si>
    <t>Иные мероприятия, проводимые в связи с коронавирусом</t>
  </si>
  <si>
    <t>Осуществление переданных полномочий Московской области по организации мероприятий при осуществлении деятельности по обращению с животными без владельцев</t>
  </si>
  <si>
    <t>Приобретение автобусов для доставки обучающихся в общеобразовательные организации в Московской области, расположенные в сельских населенных пунктах</t>
  </si>
  <si>
    <t>03 2 03 S2260</t>
  </si>
  <si>
    <t>Подпрограмма «Системы водоотведения»</t>
  </si>
  <si>
    <t>Основное мероприятие «Строительство,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области»</t>
  </si>
  <si>
    <t>10 2 00 00000</t>
  </si>
  <si>
    <t>10 2 01 00000</t>
  </si>
  <si>
    <t>Строительство и реконструкция  объектов очистки сточных вод</t>
  </si>
  <si>
    <t>10 2 01 S4020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</si>
  <si>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</si>
  <si>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03 2 03 L3040</t>
  </si>
  <si>
    <t>Исполнение судебных актов</t>
  </si>
  <si>
    <t>03 2 01 53031</t>
  </si>
  <si>
    <t xml:space="preserve">Ежемесячное денежное вознаграждение за классное руководство педагогическим работникам муниципальных общеобразовательных организаций (Финансовое обеспечение государственных гарантий реализации прав граждан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услуг)) </t>
  </si>
  <si>
    <t>Основное мероприятие "Развитие похоронного дела на территории Московской области"</t>
  </si>
  <si>
    <t>08 1 07 62820</t>
  </si>
  <si>
    <t>03 3 06 00000</t>
  </si>
  <si>
    <t>03 3 06 00940</t>
  </si>
  <si>
    <t>Подпрограмма "Эффективное местное самоуправление Московской области"</t>
  </si>
  <si>
    <t>13 3 00 00000</t>
  </si>
  <si>
    <t>Основное мероприятие "Реализация практик инициативного бюджетирования на территории муниципальных образований Московской области"</t>
  </si>
  <si>
    <t>13 3 07 00000</t>
  </si>
  <si>
    <t>Реализация проектов граждан, сформированных в рамках практик инициативного бюджетирования</t>
  </si>
  <si>
    <t>13 3 07 S3050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</si>
  <si>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</si>
  <si>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за счет средств местного бюджета</t>
  </si>
  <si>
    <t>Организация и проведение официальных физкультурно-оздоровительных и спортивных мероприятий</t>
  </si>
  <si>
    <t>Подпрограмма "Снижение рисков возникновения и смягчение последствий чрезвычайных ситуаций природного и техногенного характера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</si>
  <si>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муниципального образования Московской области"</t>
  </si>
  <si>
    <t>Подпрограмма "Развитие и совершенствование систем оповещения и информирования населения муниципального образования Московской области"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</si>
  <si>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</si>
  <si>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Подпрограмма "Обеспечение пожарной безопасности на территории муниципального образования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</si>
  <si>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</si>
  <si>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Основное мероприятие "Строительство, реконструкция, капитальный ремонт, приобретение, монтаж и ввод в эксплуатацию объектов коммунальной инфраструктуры на территории муниципальных образований Московской области"</t>
  </si>
  <si>
    <t>Комплексное благоустройство территорий муниципальных образований Московской области за счет средств местного бюджета</t>
  </si>
  <si>
    <t>Подпрограмма "Создание условий для обеспечения комфортного проживания жителей в многоквартирных домах Московской области"</t>
  </si>
  <si>
    <t>07 1 01 00370</t>
  </si>
  <si>
    <t>Муниципальная программа "Экология и окружающая среда"</t>
  </si>
  <si>
    <t>Основное мероприятие «Проведение обследований состояния окружающей среды»</t>
  </si>
  <si>
    <t>03 2 01 06056</t>
  </si>
  <si>
    <t>Расходы на обеспечение деятельности (оказание услуг) муниципальных учреждений - общеобразовательные организации (обеспечение подвоза обучающихся к месту обучения в общеобразовательные организации при отсутствии транспортной доступности образовательных организаций по месту жительства обучающихся)</t>
  </si>
  <si>
    <t>Оплата кредиторской задолженности за выполненные работы по рекультивации полигонов в 2018 году</t>
  </si>
  <si>
    <t>Основное мероприятие "Рекультивация полигонов твёрдых коммунальных отходов (твердых бытовых отходов)»</t>
  </si>
  <si>
    <t>07 5 06 00000</t>
  </si>
  <si>
    <t>Строительство и реконструкция объектов коммунальной инфраструктуры</t>
  </si>
  <si>
    <t>10 3 02 S4080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</si>
  <si>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 Московской области, осуществляющих образовательную деятельность</t>
  </si>
  <si>
    <t>Финансовое обеспечение государственных гарантий реализации прав граждан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на 2021 годобразования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</si>
  <si>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 xml:space="preserve">Обеспечение организаций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«Интернет» </t>
  </si>
  <si>
    <t>Обеспечение организаций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«Интернет» за счет средств местного бюджета</t>
  </si>
  <si>
    <t>06 3 04 L5767</t>
  </si>
  <si>
    <t>Обеспечение комплексного развития сельских территорий (Организация наружного освещения территорий)</t>
  </si>
  <si>
    <t>Основное мероприятие "Благоустройство сельских территорий"</t>
  </si>
  <si>
    <t>06 3 04 00000</t>
  </si>
  <si>
    <t>Подпрограмма "Комплексное развитие сельских территорий"</t>
  </si>
  <si>
    <t>06 3 00 00000</t>
  </si>
  <si>
    <t>04 2 02 S2640</t>
  </si>
  <si>
    <t>Мероприятия по созданию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условий для получения детьми-инвалидами качественного образования</t>
  </si>
  <si>
    <t>10 3 02 S0320</t>
  </si>
  <si>
    <t>Капитальный ремонт, приобретение, монтаж и ввод в эксплуатацию объектов коммунальной инфраструктуры</t>
  </si>
  <si>
    <t>Федеральный проект "Спорт - норма жизни"</t>
  </si>
  <si>
    <t>05 1 P5 00000</t>
  </si>
  <si>
    <t>Подготовка основания, приобретение и установка плоскостных спортивных сооружений в муниципальных образованиях Московской области</t>
  </si>
  <si>
    <t>05 1 P5 S2610</t>
  </si>
  <si>
    <t>03 2 03 S2870</t>
  </si>
  <si>
    <t>17 1 F2 S1580</t>
  </si>
  <si>
    <t>Обустройство и установка детских игровых площадок на территории муниципальных образований Московской области</t>
  </si>
  <si>
    <t>12 5 01 00870</t>
  </si>
  <si>
    <t>Взносы в общественные организации</t>
  </si>
  <si>
    <t>07 5 11 00000</t>
  </si>
  <si>
    <t>Основное мероприятие "Организация работ в области обращения с отходами"</t>
  </si>
  <si>
    <t>07 5 11 01460</t>
  </si>
  <si>
    <t>Организация мероприятий, связанных с рекультивацией полигонов твердых коммунальных отходов</t>
  </si>
  <si>
    <t>07 5 11 01450</t>
  </si>
  <si>
    <t>Ликвидация несанкционированных свалок в границах городского округа</t>
  </si>
  <si>
    <t>07 2 01 01440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</si>
  <si>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</si>
  <si>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17 1 01 71580</t>
  </si>
  <si>
    <t>Обустройство и установка детских игровых площадок на территории муниципальных образований Московской области за счет средств местного бюджета</t>
  </si>
  <si>
    <t>02 6 00 00000</t>
  </si>
  <si>
    <t>Подпрограмма "Развитие образования в сфере культуры Московской области"</t>
  </si>
  <si>
    <t>Основное мероприятие "Обеспечение функций муниципальных учреждений дополнительного образования сферы культуры"</t>
  </si>
  <si>
    <t xml:space="preserve">Расходы на обеспечение деятельности (оказание услуг) муниципальных организаций дополнительного образования сферы культуры </t>
  </si>
  <si>
    <t>02 6 01 06260</t>
  </si>
  <si>
    <t>02 6 01 00000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</si>
  <si>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бюджета городского округа Кашира  на 2021 год и на плановый период 2022 и 2023 годов </t>
  </si>
  <si>
    <t>Создание центров образования естественно-научной и технологической направленностей</t>
  </si>
  <si>
    <t xml:space="preserve">Обновление и техническое обслуживание (ремонт) средств (программного обеспечения и оборудования), приобретенных в рамках предоставленной субсидии на государственную поддержку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 </t>
  </si>
  <si>
    <t>15 2 E4 S1820</t>
  </si>
  <si>
    <t>Государственная поддержка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</t>
  </si>
  <si>
    <t>15 2 E4 52080</t>
  </si>
  <si>
    <t>Создание и обеспечение функционирования центров образования естественно-научной и технологической направленностей   в общеобразовательных организациях, расположенных в сельской местности и малых городах</t>
  </si>
  <si>
    <t>Оснащение планшетными компьютерами общеобразовательных организаций в Московской области</t>
  </si>
  <si>
    <t>Подпрограмма «Развитие музейного дела в Московской области»</t>
  </si>
  <si>
    <t>Подпрограмма «Развитие библиотечного дела в Московской области»</t>
  </si>
  <si>
    <t>Подпрограмма "Развитие профессионального искусства, гастрольно-концертной и культурно-досуговой деятельности, кинематографии Московской области"</t>
  </si>
  <si>
    <t>Подпрограмма «Развитие архивного дела в Московской области»</t>
  </si>
  <si>
    <t>10 1 02 70332</t>
  </si>
  <si>
    <t>Капитальный ремонт, приобретение, монтаж и ввод в эксплуатацию объектов водоснабжения за счет средств местного бюджета (Капитальный ремонт сетей водоснабжения в д. М. Ильинское и д. Елькино с устройством башни Рожновского)</t>
  </si>
  <si>
    <t>Ремонт дворовых территорий</t>
  </si>
  <si>
    <t>17 1 F2 S2630</t>
  </si>
  <si>
    <t>17 1 F2 S2740</t>
  </si>
  <si>
    <t>06 3 05 S1100</t>
  </si>
  <si>
    <t>06 3 05 00000</t>
  </si>
  <si>
    <t>Основное мероприятие "Развитие торгового обслуживания в сельских населенных пунктах"</t>
  </si>
  <si>
    <t>07 5 06 S1780</t>
  </si>
  <si>
    <t>03 2 E1 S2760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</si>
  <si>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в Московской области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</si>
  <si>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</si>
  <si>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Подпрограмма «Реализация политики пространственного развития городского округа»</t>
  </si>
  <si>
    <t>Основное мероприятие "Финансовое обеспечение выполнения отдельных государственных полномочий в сфере архитектуры и градостроительства, переданных органам местного самоуправления муниципальных образований Московской области"</t>
  </si>
  <si>
    <t xml:space="preserve">Основное мероприятие «Обеспечение мер по ликвидации самовольных, недостроенных и аварийных объектов на территории муниципального образования Московской области» </t>
  </si>
  <si>
    <t xml:space="preserve"> городского округа Кашира от  29.12.2020 № 121-н"</t>
  </si>
  <si>
    <t>"Приложение №6 к решению Совета депутатов</t>
  </si>
  <si>
    <t>Подпрограмма «Развитие и поддержка социально ориентированных некоммерческих организаций»</t>
  </si>
  <si>
    <t>Основное мероприятие «Строительство и содержание газопроводов в населенных пунктах»</t>
  </si>
  <si>
    <t xml:space="preserve">17 1 01 S2890 </t>
  </si>
  <si>
    <t xml:space="preserve">Ямочный ремонт асфальтового покрытия дворовых территорий </t>
  </si>
  <si>
    <t>17 3 01 70950</t>
  </si>
  <si>
    <t>Ремонт подъездов в многоквартирных домах за счет средств местного бюджета</t>
  </si>
  <si>
    <t>Муниципальная программа «Переселение граждан из аварийного жилищного фонда»</t>
  </si>
  <si>
    <t>19 0 00 00000</t>
  </si>
  <si>
    <t>Подпрограмма «Обеспечение устойчивого сокращения непригодного для проживания жилищного фонда»</t>
  </si>
  <si>
    <t>19 1 00 00000</t>
  </si>
  <si>
    <t>Федеральный проект «Обеспечение устойчивого сокращения непригодного для проживания жилищного фонда»</t>
  </si>
  <si>
    <t>19 1 F3 00000</t>
  </si>
  <si>
    <t>02 4 05 06112</t>
  </si>
  <si>
    <t>Расходы на обеспечение деятельности (оказание услуг) муниципальных учреждений - культурно-досуговые учреждения (укрепление материально-технической базы и проведение текущего ремонта)</t>
  </si>
  <si>
    <t>99 0 00 00080</t>
  </si>
  <si>
    <t>Оплата исполнительных листов, судебных издержек</t>
  </si>
  <si>
    <t>к решению Совета депутатов городского</t>
  </si>
  <si>
    <t>17 1 01 01330</t>
  </si>
  <si>
    <t>Благоустройство общественных территорий</t>
  </si>
  <si>
    <t>Реализация мероприятий по обеспечению жильем молодых семей за счет средств местного бюджета</t>
  </si>
  <si>
    <t>09 2 01 74970</t>
  </si>
  <si>
    <t>Строительство и реконструкция объектов водоснабжения за счет средств местного бюджета</t>
  </si>
  <si>
    <t>10 1 02 70333</t>
  </si>
  <si>
    <t>10 1 02 74090</t>
  </si>
  <si>
    <t>Капитальный ремонт, приобретение, монтаж и ввод в эксплуатацию объектов водоснабжения за счет средств местного бюджета (Капитальный ремонт сетей водоснабжения мкр. Ожерелье, ул. Донбасская)</t>
  </si>
  <si>
    <t>Основное мероприятие «Совершенствование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услуг»</t>
  </si>
  <si>
    <t>15 1 03 00000</t>
  </si>
  <si>
    <t>Дооснащение материально-техническими средствами – приобретение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услуг, а также их техническая поддержка</t>
  </si>
  <si>
    <t xml:space="preserve">Обеспечение мероприятий по устойчивому сокращению непригодного для проживания жилищного фонда </t>
  </si>
  <si>
    <t>19 1 F3 67483</t>
  </si>
  <si>
    <t>19 1 F3 67484</t>
  </si>
  <si>
    <t>19 1 F3 6748S</t>
  </si>
  <si>
    <t>06 3 05 71100</t>
  </si>
  <si>
    <t>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за счет средств местного бюджета</t>
  </si>
  <si>
    <t>15 1 03 S0860</t>
  </si>
  <si>
    <t xml:space="preserve"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 за счет средств местного бюджета </t>
  </si>
  <si>
    <t>14 1 02 71570</t>
  </si>
  <si>
    <t>09 3 01 L0820</t>
  </si>
  <si>
    <t xml:space="preserve">Владение, пользование и распоряжение имуществом, находящимся в муниципальной собственности городского округа (финансирование работ по ремонту общего имущества в многоквартирных домах)     </t>
  </si>
  <si>
    <t>Приложение 5</t>
  </si>
  <si>
    <t>Устройство и капитальный ремонт систем наружного освещения в рамках реализации проекта "Светлый город"</t>
  </si>
  <si>
    <t xml:space="preserve">  округа Кашира  от 28.04.2021 № 26-н </t>
  </si>
  <si>
    <t>Основное мероприятие "Дополнительные меры социальной поддержки и социальной помощи гражданам"</t>
  </si>
  <si>
    <t>04 1 19 00000</t>
  </si>
  <si>
    <t>Дополнительные меры социальной поддержки и социальной помощи гражданам (за счет средств, собранных в результате проведения "Дня благотворительного труда")</t>
  </si>
  <si>
    <t>04 1 19 00921</t>
  </si>
</sst>
</file>

<file path=xl/styles.xml><?xml version="1.0" encoding="utf-8"?>
<styleSheet xmlns="http://schemas.openxmlformats.org/spreadsheetml/2006/main">
  <numFmts count="1">
    <numFmt numFmtId="164" formatCode="#,##0.0"/>
  </numFmts>
  <fonts count="25">
    <font>
      <sz val="10"/>
      <name val="Arial"/>
      <charset val="1"/>
    </font>
    <font>
      <b/>
      <sz val="11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8"/>
      <color indexed="8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 Cyr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EBEE"/>
      </patternFill>
    </fill>
    <fill>
      <patternFill patternType="solid">
        <fgColor rgb="FFFFF176"/>
        <bgColor rgb="FFFFEBEE"/>
      </patternFill>
    </fill>
    <fill>
      <patternFill patternType="solid">
        <fgColor rgb="FFE0F2F1"/>
        <bgColor rgb="FFCCFFFF"/>
      </patternFill>
    </fill>
    <fill>
      <patternFill patternType="solid">
        <fgColor rgb="FFB2DFDB"/>
        <bgColor rgb="FFC0C0C0"/>
      </patternFill>
    </fill>
    <fill>
      <patternFill patternType="solid">
        <fgColor rgb="FFFFEBEE"/>
        <bgColor rgb="FFFFFFFF"/>
      </patternFill>
    </fill>
    <fill>
      <patternFill patternType="solid">
        <fgColor rgb="FFFFCDD2"/>
        <bgColor rgb="FFFFEBEE"/>
      </patternFill>
    </fill>
    <fill>
      <patternFill patternType="solid">
        <fgColor rgb="FFEF9A9A"/>
        <bgColor rgb="FFE57373"/>
      </patternFill>
    </fill>
    <fill>
      <patternFill patternType="solid">
        <fgColor rgb="FFE57373"/>
        <bgColor rgb="FFEF9A9A"/>
      </patternFill>
    </fill>
    <fill>
      <patternFill patternType="solid">
        <fgColor rgb="FFD1C4E9"/>
        <bgColor rgb="FFC0C0C0"/>
      </patternFill>
    </fill>
    <fill>
      <patternFill patternType="solid">
        <fgColor rgb="FFD1C4E9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C4B3E3"/>
        <bgColor rgb="FFC0C0C0"/>
      </patternFill>
    </fill>
    <fill>
      <patternFill patternType="solid">
        <fgColor rgb="FFE1D8F0"/>
        <bgColor rgb="FFC0C0C0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1">
    <xf numFmtId="0" fontId="0" fillId="0" borderId="0"/>
    <xf numFmtId="0" fontId="7" fillId="3" borderId="4" applyNumberFormat="0" applyFont="0" applyBorder="0" applyAlignment="0" applyProtection="0">
      <alignment horizontal="center" wrapText="1"/>
    </xf>
    <xf numFmtId="0" fontId="7" fillId="4" borderId="8" applyNumberFormat="0" applyFont="0" applyBorder="0" applyAlignment="0" applyProtection="0">
      <alignment horizontal="center" wrapText="1"/>
    </xf>
    <xf numFmtId="0" fontId="7" fillId="5" borderId="8" applyNumberFormat="0" applyFont="0" applyBorder="0" applyAlignment="0" applyProtection="0">
      <alignment horizontal="center" wrapText="1"/>
    </xf>
    <xf numFmtId="0" fontId="7" fillId="6" borderId="8" applyNumberFormat="0" applyFont="0" applyBorder="0" applyAlignment="0" applyProtection="0">
      <alignment horizontal="center" wrapText="1"/>
    </xf>
    <xf numFmtId="0" fontId="7" fillId="7" borderId="8" applyNumberFormat="0" applyFont="0" applyBorder="0" applyAlignment="0" applyProtection="0">
      <alignment horizontal="center" wrapText="1"/>
    </xf>
    <xf numFmtId="0" fontId="4" fillId="8" borderId="8" applyNumberFormat="0" applyFont="0" applyBorder="0" applyAlignment="0" applyProtection="0">
      <alignment horizontal="center" wrapText="1"/>
    </xf>
    <xf numFmtId="0" fontId="7" fillId="9" borderId="8" applyNumberFormat="0" applyFont="0" applyBorder="0" applyAlignment="0" applyProtection="0">
      <alignment horizontal="center" wrapText="1"/>
    </xf>
    <xf numFmtId="0" fontId="7" fillId="10" borderId="5" applyNumberFormat="0" applyFont="0" applyBorder="0" applyAlignment="0" applyProtection="0">
      <alignment horizontal="center" wrapText="1"/>
    </xf>
    <xf numFmtId="0" fontId="12" fillId="0" borderId="21"/>
    <xf numFmtId="0" fontId="21" fillId="0" borderId="21" applyFill="0" applyProtection="0"/>
  </cellStyleXfs>
  <cellXfs count="246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2" borderId="0" xfId="0" applyFont="1" applyFill="1" applyAlignment="1"/>
    <xf numFmtId="0" fontId="5" fillId="0" borderId="0" xfId="0" applyFont="1" applyAlignment="1"/>
    <xf numFmtId="0" fontId="9" fillId="0" borderId="0" xfId="0" applyFont="1"/>
    <xf numFmtId="0" fontId="4" fillId="0" borderId="0" xfId="0" applyFont="1"/>
    <xf numFmtId="0" fontId="5" fillId="3" borderId="5" xfId="0" applyFont="1" applyFill="1" applyBorder="1" applyAlignment="1">
      <alignment horizontal="center" vertical="center"/>
    </xf>
    <xf numFmtId="0" fontId="5" fillId="5" borderId="5" xfId="3" applyFont="1" applyBorder="1" applyAlignment="1">
      <alignment horizontal="center" vertical="center"/>
    </xf>
    <xf numFmtId="0" fontId="5" fillId="4" borderId="5" xfId="2" applyFont="1" applyBorder="1" applyAlignment="1">
      <alignment horizontal="center" vertical="center"/>
    </xf>
    <xf numFmtId="0" fontId="5" fillId="9" borderId="5" xfId="7" applyFont="1" applyBorder="1" applyAlignment="1">
      <alignment horizontal="center" vertical="center"/>
    </xf>
    <xf numFmtId="0" fontId="5" fillId="8" borderId="5" xfId="6" applyFont="1" applyBorder="1" applyAlignment="1">
      <alignment horizontal="center" vertical="center"/>
    </xf>
    <xf numFmtId="0" fontId="5" fillId="7" borderId="5" xfId="5" applyFont="1" applyBorder="1" applyAlignment="1">
      <alignment horizontal="center" vertical="center"/>
    </xf>
    <xf numFmtId="0" fontId="5" fillId="6" borderId="5" xfId="4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top" wrapText="1"/>
    </xf>
    <xf numFmtId="0" fontId="5" fillId="9" borderId="9" xfId="7" applyFont="1" applyBorder="1" applyAlignment="1">
      <alignment horizontal="left" vertical="top" wrapText="1"/>
    </xf>
    <xf numFmtId="0" fontId="5" fillId="8" borderId="9" xfId="6" applyFont="1" applyBorder="1" applyAlignment="1">
      <alignment horizontal="left" vertical="top" wrapText="1"/>
    </xf>
    <xf numFmtId="0" fontId="5" fillId="7" borderId="9" xfId="5" applyFont="1" applyBorder="1" applyAlignment="1">
      <alignment horizontal="left" vertical="top" wrapText="1"/>
    </xf>
    <xf numFmtId="0" fontId="5" fillId="6" borderId="9" xfId="4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11" borderId="9" xfId="4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10" borderId="5" xfId="0" applyFont="1" applyFill="1" applyBorder="1" applyAlignment="1">
      <alignment horizontal="center" vertical="center"/>
    </xf>
    <xf numFmtId="4" fontId="5" fillId="4" borderId="5" xfId="2" applyNumberFormat="1" applyFont="1" applyBorder="1" applyAlignment="1">
      <alignment horizontal="right" vertical="center"/>
    </xf>
    <xf numFmtId="0" fontId="8" fillId="0" borderId="0" xfId="0" applyFont="1"/>
    <xf numFmtId="49" fontId="5" fillId="12" borderId="5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19" xfId="4" applyFont="1" applyFill="1" applyBorder="1" applyAlignment="1">
      <alignment horizontal="left" vertical="top" wrapText="1"/>
    </xf>
    <xf numFmtId="0" fontId="5" fillId="0" borderId="9" xfId="4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4" fontId="5" fillId="3" borderId="5" xfId="0" applyNumberFormat="1" applyFont="1" applyFill="1" applyBorder="1" applyAlignment="1">
      <alignment horizontal="right" vertical="center"/>
    </xf>
    <xf numFmtId="4" fontId="5" fillId="3" borderId="6" xfId="0" applyNumberFormat="1" applyFont="1" applyFill="1" applyBorder="1" applyAlignment="1">
      <alignment horizontal="right" vertical="center"/>
    </xf>
    <xf numFmtId="4" fontId="5" fillId="5" borderId="5" xfId="3" applyNumberFormat="1" applyFont="1" applyBorder="1" applyAlignment="1">
      <alignment horizontal="right" vertical="center"/>
    </xf>
    <xf numFmtId="4" fontId="5" fillId="5" borderId="6" xfId="3" applyNumberFormat="1" applyFont="1" applyBorder="1" applyAlignment="1">
      <alignment horizontal="right" vertical="center"/>
    </xf>
    <xf numFmtId="0" fontId="5" fillId="5" borderId="9" xfId="3" applyFont="1" applyBorder="1" applyAlignment="1">
      <alignment horizontal="left" vertical="top" wrapText="1"/>
    </xf>
    <xf numFmtId="4" fontId="5" fillId="4" borderId="6" xfId="2" applyNumberFormat="1" applyFont="1" applyBorder="1" applyAlignment="1">
      <alignment horizontal="right" vertical="center"/>
    </xf>
    <xf numFmtId="0" fontId="5" fillId="4" borderId="9" xfId="2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4" fontId="5" fillId="9" borderId="6" xfId="7" applyNumberFormat="1" applyFont="1" applyBorder="1" applyAlignment="1">
      <alignment horizontal="right" vertical="center"/>
    </xf>
    <xf numFmtId="4" fontId="5" fillId="8" borderId="5" xfId="6" applyNumberFormat="1" applyFont="1" applyBorder="1" applyAlignment="1">
      <alignment horizontal="right" vertical="center"/>
    </xf>
    <xf numFmtId="4" fontId="5" fillId="8" borderId="6" xfId="6" applyNumberFormat="1" applyFont="1" applyBorder="1" applyAlignment="1">
      <alignment horizontal="right" vertical="center"/>
    </xf>
    <xf numFmtId="4" fontId="5" fillId="7" borderId="5" xfId="5" applyNumberFormat="1" applyFont="1" applyBorder="1" applyAlignment="1">
      <alignment horizontal="right" vertical="center"/>
    </xf>
    <xf numFmtId="4" fontId="5" fillId="7" borderId="6" xfId="5" applyNumberFormat="1" applyFont="1" applyBorder="1" applyAlignment="1">
      <alignment horizontal="right" vertical="center"/>
    </xf>
    <xf numFmtId="4" fontId="5" fillId="6" borderId="5" xfId="4" applyNumberFormat="1" applyFont="1" applyBorder="1" applyAlignment="1">
      <alignment horizontal="right" vertical="center"/>
    </xf>
    <xf numFmtId="4" fontId="5" fillId="6" borderId="6" xfId="4" applyNumberFormat="1" applyFont="1" applyBorder="1" applyAlignment="1">
      <alignment horizontal="right" vertical="center"/>
    </xf>
    <xf numFmtId="4" fontId="5" fillId="10" borderId="5" xfId="0" applyNumberFormat="1" applyFont="1" applyFill="1" applyBorder="1" applyAlignment="1">
      <alignment horizontal="right" vertical="center"/>
    </xf>
    <xf numFmtId="4" fontId="5" fillId="10" borderId="6" xfId="0" applyNumberFormat="1" applyFont="1" applyFill="1" applyBorder="1" applyAlignment="1">
      <alignment horizontal="right" vertical="center"/>
    </xf>
    <xf numFmtId="0" fontId="5" fillId="12" borderId="5" xfId="0" applyFont="1" applyFill="1" applyBorder="1" applyAlignment="1">
      <alignment horizontal="center" vertical="center"/>
    </xf>
    <xf numFmtId="4" fontId="5" fillId="12" borderId="5" xfId="0" applyNumberFormat="1" applyFont="1" applyFill="1" applyBorder="1" applyAlignment="1">
      <alignment horizontal="right" vertical="center"/>
    </xf>
    <xf numFmtId="4" fontId="5" fillId="12" borderId="6" xfId="0" applyNumberFormat="1" applyFont="1" applyFill="1" applyBorder="1" applyAlignment="1">
      <alignment horizontal="right" vertic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13" borderId="5" xfId="0" applyFont="1" applyFill="1" applyBorder="1" applyAlignment="1">
      <alignment horizontal="center" vertical="center"/>
    </xf>
    <xf numFmtId="4" fontId="5" fillId="13" borderId="5" xfId="0" applyNumberFormat="1" applyFont="1" applyFill="1" applyBorder="1" applyAlignment="1">
      <alignment horizontal="right" vertical="center"/>
    </xf>
    <xf numFmtId="4" fontId="5" fillId="13" borderId="6" xfId="0" applyNumberFormat="1" applyFont="1" applyFill="1" applyBorder="1" applyAlignment="1">
      <alignment horizontal="right" vertical="center"/>
    </xf>
    <xf numFmtId="0" fontId="5" fillId="14" borderId="5" xfId="0" applyFont="1" applyFill="1" applyBorder="1" applyAlignment="1">
      <alignment horizontal="center" vertical="center"/>
    </xf>
    <xf numFmtId="4" fontId="5" fillId="14" borderId="5" xfId="0" applyNumberFormat="1" applyFont="1" applyFill="1" applyBorder="1" applyAlignment="1">
      <alignment horizontal="right" vertical="center"/>
    </xf>
    <xf numFmtId="4" fontId="5" fillId="14" borderId="6" xfId="0" applyNumberFormat="1" applyFont="1" applyFill="1" applyBorder="1" applyAlignment="1">
      <alignment horizontal="right" vertical="center"/>
    </xf>
    <xf numFmtId="0" fontId="13" fillId="0" borderId="0" xfId="0" applyFont="1" applyFill="1"/>
    <xf numFmtId="0" fontId="14" fillId="0" borderId="21" xfId="0" applyNumberFormat="1" applyFont="1" applyFill="1" applyBorder="1" applyAlignment="1">
      <alignment horizontal="center"/>
    </xf>
    <xf numFmtId="0" fontId="14" fillId="0" borderId="0" xfId="0" applyNumberFormat="1" applyFont="1" applyFill="1" applyBorder="1" applyAlignment="1"/>
    <xf numFmtId="0" fontId="14" fillId="0" borderId="21" xfId="0" applyFont="1" applyFill="1" applyBorder="1"/>
    <xf numFmtId="0" fontId="17" fillId="0" borderId="5" xfId="0" applyNumberFormat="1" applyFont="1" applyFill="1" applyBorder="1" applyAlignment="1">
      <alignment horizontal="center"/>
    </xf>
    <xf numFmtId="49" fontId="16" fillId="0" borderId="5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0" fontId="14" fillId="0" borderId="5" xfId="0" quotePrefix="1" applyFont="1" applyFill="1" applyBorder="1" applyAlignment="1">
      <alignment horizontal="center" vertical="center"/>
    </xf>
    <xf numFmtId="0" fontId="19" fillId="0" borderId="5" xfId="0" quotePrefix="1" applyFont="1" applyFill="1" applyBorder="1" applyAlignment="1">
      <alignment horizontal="center" vertical="center"/>
    </xf>
    <xf numFmtId="0" fontId="14" fillId="0" borderId="5" xfId="0" applyNumberFormat="1" applyFont="1" applyFill="1" applyBorder="1" applyAlignment="1">
      <alignment horizontal="center" vertical="center"/>
    </xf>
    <xf numFmtId="49" fontId="17" fillId="0" borderId="5" xfId="5" applyNumberFormat="1" applyFont="1" applyFill="1" applyBorder="1" applyAlignment="1">
      <alignment horizontal="center" vertical="center"/>
    </xf>
    <xf numFmtId="49" fontId="15" fillId="0" borderId="5" xfId="4" applyNumberFormat="1" applyFont="1" applyFill="1" applyBorder="1" applyAlignment="1">
      <alignment horizontal="center" vertical="center"/>
    </xf>
    <xf numFmtId="0" fontId="15" fillId="0" borderId="5" xfId="0" applyNumberFormat="1" applyFont="1" applyFill="1" applyBorder="1" applyAlignment="1">
      <alignment horizontal="center" vertical="center"/>
    </xf>
    <xf numFmtId="0" fontId="15" fillId="0" borderId="5" xfId="4" applyNumberFormat="1" applyFont="1" applyFill="1" applyBorder="1" applyAlignment="1">
      <alignment horizontal="center" vertical="center"/>
    </xf>
    <xf numFmtId="49" fontId="17" fillId="0" borderId="5" xfId="7" applyNumberFormat="1" applyFont="1" applyFill="1" applyBorder="1" applyAlignment="1">
      <alignment horizontal="center" vertical="center"/>
    </xf>
    <xf numFmtId="0" fontId="17" fillId="0" borderId="5" xfId="7" applyNumberFormat="1" applyFont="1" applyFill="1" applyBorder="1" applyAlignment="1">
      <alignment horizontal="center" vertical="center"/>
    </xf>
    <xf numFmtId="49" fontId="17" fillId="0" borderId="5" xfId="6" applyNumberFormat="1" applyFont="1" applyFill="1" applyBorder="1" applyAlignment="1">
      <alignment horizontal="center" vertical="center"/>
    </xf>
    <xf numFmtId="0" fontId="17" fillId="0" borderId="5" xfId="6" applyNumberFormat="1" applyFont="1" applyFill="1" applyBorder="1" applyAlignment="1">
      <alignment horizontal="center" vertical="center"/>
    </xf>
    <xf numFmtId="0" fontId="17" fillId="0" borderId="5" xfId="5" applyNumberFormat="1" applyFont="1" applyFill="1" applyBorder="1" applyAlignment="1">
      <alignment horizontal="center" vertical="center"/>
    </xf>
    <xf numFmtId="49" fontId="17" fillId="0" borderId="5" xfId="4" applyNumberFormat="1" applyFont="1" applyFill="1" applyBorder="1" applyAlignment="1">
      <alignment horizontal="center" vertical="center"/>
    </xf>
    <xf numFmtId="0" fontId="17" fillId="0" borderId="5" xfId="0" applyNumberFormat="1" applyFont="1" applyFill="1" applyBorder="1" applyAlignment="1">
      <alignment horizontal="center" vertical="center"/>
    </xf>
    <xf numFmtId="0" fontId="15" fillId="0" borderId="5" xfId="5" applyNumberFormat="1" applyFont="1" applyFill="1" applyBorder="1" applyAlignment="1">
      <alignment horizontal="center" vertical="center"/>
    </xf>
    <xf numFmtId="0" fontId="15" fillId="0" borderId="5" xfId="6" applyNumberFormat="1" applyFont="1" applyFill="1" applyBorder="1" applyAlignment="1">
      <alignment horizontal="center" vertical="center"/>
    </xf>
    <xf numFmtId="0" fontId="17" fillId="0" borderId="5" xfId="4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right"/>
    </xf>
    <xf numFmtId="0" fontId="10" fillId="0" borderId="21" xfId="0" applyFont="1" applyFill="1" applyBorder="1" applyAlignment="1">
      <alignment vertical="center" wrapText="1"/>
    </xf>
    <xf numFmtId="0" fontId="10" fillId="0" borderId="0" xfId="0" applyFont="1" applyFill="1"/>
    <xf numFmtId="49" fontId="14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49" fontId="14" fillId="0" borderId="5" xfId="0" applyNumberFormat="1" applyFont="1" applyFill="1" applyBorder="1" applyAlignment="1">
      <alignment horizontal="center" vertical="center"/>
    </xf>
    <xf numFmtId="164" fontId="14" fillId="0" borderId="5" xfId="0" applyNumberFormat="1" applyFont="1" applyFill="1" applyBorder="1" applyAlignment="1">
      <alignment horizontal="center" vertical="center"/>
    </xf>
    <xf numFmtId="164" fontId="16" fillId="0" borderId="5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49" fontId="20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49" fontId="16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6" fillId="0" borderId="5" xfId="0" quotePrefix="1" applyFont="1" applyFill="1" applyBorder="1" applyAlignment="1">
      <alignment horizontal="center" vertical="center"/>
    </xf>
    <xf numFmtId="0" fontId="14" fillId="0" borderId="21" xfId="0" applyNumberFormat="1" applyFont="1" applyFill="1" applyBorder="1" applyAlignment="1"/>
    <xf numFmtId="0" fontId="15" fillId="0" borderId="5" xfId="0" applyFont="1" applyFill="1" applyBorder="1" applyAlignment="1">
      <alignment horizontal="center" vertical="center"/>
    </xf>
    <xf numFmtId="0" fontId="18" fillId="0" borderId="5" xfId="0" quotePrefix="1" applyFont="1" applyFill="1" applyBorder="1" applyAlignment="1">
      <alignment horizontal="center" vertical="center"/>
    </xf>
    <xf numFmtId="49" fontId="22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1" fillId="0" borderId="0" xfId="0" applyFont="1" applyFill="1"/>
    <xf numFmtId="49" fontId="14" fillId="0" borderId="5" xfId="0" applyNumberFormat="1" applyFont="1" applyFill="1" applyBorder="1" applyAlignment="1" applyProtection="1">
      <alignment horizontal="center" wrapText="1"/>
      <protection locked="0" hidden="1"/>
    </xf>
    <xf numFmtId="49" fontId="16" fillId="0" borderId="5" xfId="0" applyNumberFormat="1" applyFont="1" applyFill="1" applyBorder="1" applyAlignment="1" applyProtection="1">
      <alignment horizontal="center" wrapText="1"/>
      <protection locked="0" hidden="1"/>
    </xf>
    <xf numFmtId="0" fontId="15" fillId="0" borderId="5" xfId="7" applyNumberFormat="1" applyFont="1" applyFill="1" applyBorder="1" applyAlignment="1">
      <alignment horizontal="center" vertical="center"/>
    </xf>
    <xf numFmtId="49" fontId="16" fillId="0" borderId="5" xfId="0" applyNumberFormat="1" applyFont="1" applyFill="1" applyBorder="1" applyAlignment="1">
      <alignment horizontal="center" vertical="center"/>
    </xf>
    <xf numFmtId="164" fontId="14" fillId="0" borderId="5" xfId="0" applyNumberFormat="1" applyFont="1" applyFill="1" applyBorder="1" applyAlignment="1">
      <alignment horizontal="center" vertical="center" wrapText="1"/>
    </xf>
    <xf numFmtId="164" fontId="16" fillId="0" borderId="5" xfId="0" applyNumberFormat="1" applyFont="1" applyFill="1" applyBorder="1" applyAlignment="1">
      <alignment horizontal="center" vertical="center" wrapText="1"/>
    </xf>
    <xf numFmtId="0" fontId="17" fillId="0" borderId="22" xfId="0" applyNumberFormat="1" applyFont="1" applyFill="1" applyBorder="1" applyAlignment="1">
      <alignment horizontal="center" vertical="center" wrapText="1"/>
    </xf>
    <xf numFmtId="0" fontId="17" fillId="0" borderId="23" xfId="0" applyNumberFormat="1" applyFont="1" applyFill="1" applyBorder="1" applyAlignment="1">
      <alignment horizontal="center" vertical="center" wrapText="1"/>
    </xf>
    <xf numFmtId="0" fontId="17" fillId="0" borderId="24" xfId="0" applyNumberFormat="1" applyFont="1" applyFill="1" applyBorder="1" applyAlignment="1">
      <alignment horizontal="center" vertical="center" wrapText="1"/>
    </xf>
    <xf numFmtId="0" fontId="17" fillId="0" borderId="25" xfId="0" applyNumberFormat="1" applyFont="1" applyFill="1" applyBorder="1" applyAlignment="1">
      <alignment horizontal="center"/>
    </xf>
    <xf numFmtId="0" fontId="17" fillId="0" borderId="26" xfId="0" applyNumberFormat="1" applyFont="1" applyFill="1" applyBorder="1" applyAlignment="1">
      <alignment horizontal="center"/>
    </xf>
    <xf numFmtId="0" fontId="17" fillId="0" borderId="25" xfId="7" applyNumberFormat="1" applyFont="1" applyFill="1" applyBorder="1" applyAlignment="1">
      <alignment vertical="top" wrapText="1"/>
    </xf>
    <xf numFmtId="164" fontId="16" fillId="0" borderId="26" xfId="0" applyNumberFormat="1" applyFont="1" applyFill="1" applyBorder="1" applyAlignment="1">
      <alignment horizontal="center" vertical="center"/>
    </xf>
    <xf numFmtId="0" fontId="17" fillId="0" borderId="25" xfId="0" applyNumberFormat="1" applyFont="1" applyFill="1" applyBorder="1" applyAlignment="1">
      <alignment vertical="top" wrapText="1"/>
    </xf>
    <xf numFmtId="49" fontId="16" fillId="0" borderId="25" xfId="0" applyNumberFormat="1" applyFont="1" applyFill="1" applyBorder="1" applyAlignment="1" applyProtection="1">
      <alignment vertical="top" wrapText="1"/>
      <protection locked="0" hidden="1"/>
    </xf>
    <xf numFmtId="0" fontId="14" fillId="0" borderId="25" xfId="0" applyNumberFormat="1" applyFont="1" applyFill="1" applyBorder="1" applyAlignment="1" applyProtection="1">
      <alignment vertical="top" wrapText="1"/>
      <protection locked="0" hidden="1"/>
    </xf>
    <xf numFmtId="164" fontId="14" fillId="0" borderId="26" xfId="0" applyNumberFormat="1" applyFont="1" applyFill="1" applyBorder="1" applyAlignment="1">
      <alignment horizontal="center" vertical="center"/>
    </xf>
    <xf numFmtId="0" fontId="15" fillId="0" borderId="25" xfId="0" applyNumberFormat="1" applyFont="1" applyFill="1" applyBorder="1" applyAlignment="1">
      <alignment vertical="top" wrapText="1"/>
    </xf>
    <xf numFmtId="0" fontId="17" fillId="0" borderId="25" xfId="6" applyNumberFormat="1" applyFont="1" applyFill="1" applyBorder="1" applyAlignment="1">
      <alignment vertical="top" wrapText="1"/>
    </xf>
    <xf numFmtId="0" fontId="16" fillId="0" borderId="25" xfId="5" applyNumberFormat="1" applyFont="1" applyFill="1" applyBorder="1" applyAlignment="1">
      <alignment vertical="top" wrapText="1"/>
    </xf>
    <xf numFmtId="0" fontId="17" fillId="0" borderId="25" xfId="4" applyNumberFormat="1" applyFont="1" applyFill="1" applyBorder="1" applyAlignment="1">
      <alignment vertical="top" wrapText="1"/>
    </xf>
    <xf numFmtId="0" fontId="14" fillId="0" borderId="25" xfId="0" applyNumberFormat="1" applyFont="1" applyFill="1" applyBorder="1" applyAlignment="1" applyProtection="1">
      <alignment vertical="top" wrapText="1"/>
    </xf>
    <xf numFmtId="0" fontId="16" fillId="0" borderId="25" xfId="0" applyFont="1" applyFill="1" applyBorder="1" applyAlignment="1" applyProtection="1">
      <alignment vertical="top" wrapText="1"/>
      <protection locked="0" hidden="1"/>
    </xf>
    <xf numFmtId="0" fontId="14" fillId="0" borderId="25" xfId="0" applyFont="1" applyFill="1" applyBorder="1" applyAlignment="1" applyProtection="1">
      <alignment vertical="top" wrapText="1"/>
      <protection locked="0" hidden="1"/>
    </xf>
    <xf numFmtId="49" fontId="16" fillId="0" borderId="25" xfId="0" applyNumberFormat="1" applyFont="1" applyFill="1" applyBorder="1" applyAlignment="1" applyProtection="1">
      <alignment horizontal="left" vertical="top" wrapText="1"/>
      <protection locked="0" hidden="1"/>
    </xf>
    <xf numFmtId="49" fontId="14" fillId="0" borderId="25" xfId="0" applyNumberFormat="1" applyFont="1" applyFill="1" applyBorder="1" applyAlignment="1" applyProtection="1">
      <alignment vertical="top" wrapText="1"/>
      <protection locked="0" hidden="1"/>
    </xf>
    <xf numFmtId="0" fontId="14" fillId="0" borderId="25" xfId="0" applyFont="1" applyFill="1" applyBorder="1" applyAlignment="1">
      <alignment vertical="top" wrapText="1"/>
    </xf>
    <xf numFmtId="49" fontId="16" fillId="0" borderId="25" xfId="0" applyNumberFormat="1" applyFont="1" applyFill="1" applyBorder="1" applyAlignment="1" applyProtection="1">
      <alignment horizontal="left" vertical="center" wrapText="1"/>
      <protection locked="0" hidden="1"/>
    </xf>
    <xf numFmtId="0" fontId="14" fillId="0" borderId="25" xfId="0" applyNumberFormat="1" applyFont="1" applyFill="1" applyBorder="1" applyAlignment="1" applyProtection="1">
      <alignment horizontal="left" vertical="center" wrapText="1"/>
      <protection locked="0" hidden="1"/>
    </xf>
    <xf numFmtId="0" fontId="14" fillId="0" borderId="25" xfId="0" applyFont="1" applyFill="1" applyBorder="1" applyAlignment="1" applyProtection="1">
      <alignment horizontal="left" vertical="center" wrapText="1"/>
      <protection locked="0" hidden="1"/>
    </xf>
    <xf numFmtId="0" fontId="16" fillId="0" borderId="25" xfId="0" applyNumberFormat="1" applyFont="1" applyFill="1" applyBorder="1" applyAlignment="1" applyProtection="1">
      <alignment horizontal="left" vertical="center" wrapText="1"/>
      <protection locked="0" hidden="1"/>
    </xf>
    <xf numFmtId="0" fontId="14" fillId="0" borderId="25" xfId="0" applyFont="1" applyFill="1" applyBorder="1" applyAlignment="1">
      <alignment vertical="center" wrapText="1"/>
    </xf>
    <xf numFmtId="164" fontId="20" fillId="0" borderId="26" xfId="0" applyNumberFormat="1" applyFont="1" applyFill="1" applyBorder="1" applyAlignment="1">
      <alignment horizontal="center" vertical="center"/>
    </xf>
    <xf numFmtId="0" fontId="18" fillId="0" borderId="25" xfId="0" applyFont="1" applyFill="1" applyBorder="1" applyAlignment="1">
      <alignment vertical="center" wrapText="1"/>
    </xf>
    <xf numFmtId="0" fontId="16" fillId="0" borderId="25" xfId="0" applyFont="1" applyFill="1" applyBorder="1" applyAlignment="1" applyProtection="1">
      <alignment horizontal="left" vertical="top" wrapText="1"/>
      <protection locked="0" hidden="1"/>
    </xf>
    <xf numFmtId="49" fontId="14" fillId="0" borderId="25" xfId="0" applyNumberFormat="1" applyFont="1" applyFill="1" applyBorder="1" applyAlignment="1" applyProtection="1">
      <alignment horizontal="left" vertical="top" wrapText="1"/>
      <protection locked="0" hidden="1"/>
    </xf>
    <xf numFmtId="0" fontId="14" fillId="0" borderId="25" xfId="0" applyFont="1" applyFill="1" applyBorder="1" applyAlignment="1" applyProtection="1">
      <alignment horizontal="left" vertical="top" wrapText="1"/>
      <protection locked="0" hidden="1"/>
    </xf>
    <xf numFmtId="0" fontId="14" fillId="0" borderId="25" xfId="0" applyNumberFormat="1" applyFont="1" applyFill="1" applyBorder="1" applyAlignment="1" applyProtection="1">
      <alignment horizontal="left" vertical="top" wrapText="1"/>
      <protection locked="0" hidden="1"/>
    </xf>
    <xf numFmtId="49" fontId="16" fillId="0" borderId="25" xfId="0" applyNumberFormat="1" applyFont="1" applyFill="1" applyBorder="1" applyAlignment="1" applyProtection="1">
      <alignment wrapText="1"/>
      <protection locked="0" hidden="1"/>
    </xf>
    <xf numFmtId="0" fontId="14" fillId="0" borderId="25" xfId="0" applyNumberFormat="1" applyFont="1" applyFill="1" applyBorder="1" applyAlignment="1" applyProtection="1">
      <alignment wrapText="1"/>
      <protection locked="0" hidden="1"/>
    </xf>
    <xf numFmtId="0" fontId="16" fillId="0" borderId="25" xfId="0" applyFont="1" applyFill="1" applyBorder="1" applyAlignment="1" applyProtection="1">
      <alignment wrapText="1"/>
      <protection locked="0" hidden="1"/>
    </xf>
    <xf numFmtId="0" fontId="14" fillId="0" borderId="25" xfId="0" applyFont="1" applyFill="1" applyBorder="1" applyAlignment="1" applyProtection="1">
      <alignment wrapText="1"/>
      <protection locked="0" hidden="1"/>
    </xf>
    <xf numFmtId="0" fontId="16" fillId="0" borderId="25" xfId="0" applyFont="1" applyFill="1" applyBorder="1" applyAlignment="1" applyProtection="1">
      <alignment horizontal="left" vertical="center" wrapText="1"/>
      <protection locked="0" hidden="1"/>
    </xf>
    <xf numFmtId="49" fontId="14" fillId="0" borderId="25" xfId="0" applyNumberFormat="1" applyFont="1" applyFill="1" applyBorder="1" applyAlignment="1" applyProtection="1">
      <alignment horizontal="left" vertical="center" wrapText="1"/>
      <protection locked="0" hidden="1"/>
    </xf>
    <xf numFmtId="0" fontId="14" fillId="0" borderId="25" xfId="0" applyNumberFormat="1" applyFont="1" applyFill="1" applyBorder="1" applyAlignment="1">
      <alignment vertical="center" wrapText="1"/>
    </xf>
    <xf numFmtId="0" fontId="16" fillId="0" borderId="25" xfId="0" applyNumberFormat="1" applyFont="1" applyFill="1" applyBorder="1" applyAlignment="1" applyProtection="1">
      <alignment vertical="top" wrapText="1"/>
      <protection locked="0" hidden="1"/>
    </xf>
    <xf numFmtId="49" fontId="22" fillId="0" borderId="25" xfId="0" applyNumberFormat="1" applyFont="1" applyFill="1" applyBorder="1" applyAlignment="1" applyProtection="1">
      <alignment wrapText="1"/>
      <protection locked="0" hidden="1"/>
    </xf>
    <xf numFmtId="0" fontId="20" fillId="0" borderId="25" xfId="0" applyNumberFormat="1" applyFont="1" applyFill="1" applyBorder="1" applyAlignment="1" applyProtection="1">
      <alignment wrapText="1"/>
      <protection locked="0" hidden="1"/>
    </xf>
    <xf numFmtId="0" fontId="22" fillId="0" borderId="25" xfId="0" applyNumberFormat="1" applyFont="1" applyFill="1" applyBorder="1" applyAlignment="1" applyProtection="1">
      <alignment wrapText="1"/>
      <protection locked="0" hidden="1"/>
    </xf>
    <xf numFmtId="0" fontId="20" fillId="0" borderId="25" xfId="0" applyNumberFormat="1" applyFont="1" applyFill="1" applyBorder="1" applyAlignment="1" applyProtection="1">
      <alignment vertical="top" wrapText="1"/>
      <protection locked="0" hidden="1"/>
    </xf>
    <xf numFmtId="0" fontId="14" fillId="0" borderId="25" xfId="0" applyFont="1" applyFill="1" applyBorder="1" applyAlignment="1">
      <alignment wrapText="1"/>
    </xf>
    <xf numFmtId="0" fontId="16" fillId="0" borderId="25" xfId="0" applyNumberFormat="1" applyFont="1" applyFill="1" applyBorder="1" applyAlignment="1" applyProtection="1">
      <alignment horizontal="left" vertical="top" wrapText="1"/>
      <protection locked="0" hidden="1"/>
    </xf>
    <xf numFmtId="49" fontId="22" fillId="0" borderId="25" xfId="0" applyNumberFormat="1" applyFont="1" applyFill="1" applyBorder="1" applyAlignment="1" applyProtection="1">
      <alignment horizontal="left" vertical="center" wrapText="1"/>
      <protection locked="0" hidden="1"/>
    </xf>
    <xf numFmtId="0" fontId="16" fillId="0" borderId="25" xfId="0" applyFont="1" applyFill="1" applyBorder="1" applyAlignment="1">
      <alignment horizontal="left"/>
    </xf>
    <xf numFmtId="0" fontId="16" fillId="0" borderId="25" xfId="0" applyFont="1" applyFill="1" applyBorder="1" applyAlignment="1">
      <alignment vertical="center" wrapText="1"/>
    </xf>
    <xf numFmtId="0" fontId="10" fillId="0" borderId="21" xfId="0" applyFont="1" applyFill="1" applyBorder="1"/>
    <xf numFmtId="0" fontId="11" fillId="0" borderId="21" xfId="0" applyFont="1" applyFill="1" applyBorder="1"/>
    <xf numFmtId="164" fontId="18" fillId="0" borderId="5" xfId="0" applyNumberFormat="1" applyFont="1" applyFill="1" applyBorder="1" applyAlignment="1">
      <alignment horizontal="center" vertical="center"/>
    </xf>
    <xf numFmtId="164" fontId="18" fillId="0" borderId="26" xfId="0" applyNumberFormat="1" applyFont="1" applyFill="1" applyBorder="1" applyAlignment="1">
      <alignment horizontal="center" vertical="center"/>
    </xf>
    <xf numFmtId="0" fontId="20" fillId="0" borderId="25" xfId="0" applyFont="1" applyFill="1" applyBorder="1" applyAlignment="1" applyProtection="1">
      <alignment vertical="top" wrapText="1"/>
      <protection locked="0" hidden="1"/>
    </xf>
    <xf numFmtId="164" fontId="20" fillId="0" borderId="5" xfId="0" applyNumberFormat="1" applyFont="1" applyFill="1" applyBorder="1" applyAlignment="1">
      <alignment horizontal="center" vertical="center"/>
    </xf>
    <xf numFmtId="0" fontId="14" fillId="0" borderId="25" xfId="5" applyNumberFormat="1" applyFont="1" applyFill="1" applyBorder="1" applyAlignment="1">
      <alignment vertical="top" wrapText="1"/>
    </xf>
    <xf numFmtId="164" fontId="19" fillId="0" borderId="5" xfId="0" applyNumberFormat="1" applyFont="1" applyFill="1" applyBorder="1" applyAlignment="1">
      <alignment horizontal="center" vertical="center"/>
    </xf>
    <xf numFmtId="164" fontId="19" fillId="0" borderId="26" xfId="0" applyNumberFormat="1" applyFont="1" applyFill="1" applyBorder="1" applyAlignment="1">
      <alignment horizontal="center" vertical="center"/>
    </xf>
    <xf numFmtId="164" fontId="10" fillId="0" borderId="26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vertical="center"/>
    </xf>
    <xf numFmtId="164" fontId="16" fillId="0" borderId="26" xfId="0" applyNumberFormat="1" applyFont="1" applyFill="1" applyBorder="1" applyAlignment="1">
      <alignment horizontal="center" vertical="center" wrapText="1"/>
    </xf>
    <xf numFmtId="164" fontId="14" fillId="0" borderId="26" xfId="0" applyNumberFormat="1" applyFont="1" applyFill="1" applyBorder="1" applyAlignment="1">
      <alignment horizontal="center" vertical="center" wrapText="1"/>
    </xf>
    <xf numFmtId="0" fontId="16" fillId="0" borderId="27" xfId="0" applyFont="1" applyFill="1" applyBorder="1" applyAlignment="1">
      <alignment horizontal="center" vertical="center"/>
    </xf>
    <xf numFmtId="164" fontId="16" fillId="0" borderId="28" xfId="0" applyNumberFormat="1" applyFont="1" applyFill="1" applyBorder="1" applyAlignment="1">
      <alignment horizontal="center" vertical="center"/>
    </xf>
    <xf numFmtId="164" fontId="16" fillId="0" borderId="30" xfId="0" applyNumberFormat="1" applyFont="1" applyFill="1" applyBorder="1" applyAlignment="1">
      <alignment horizontal="center" vertical="center"/>
    </xf>
    <xf numFmtId="164" fontId="13" fillId="0" borderId="0" xfId="0" applyNumberFormat="1" applyFont="1" applyFill="1"/>
    <xf numFmtId="164" fontId="10" fillId="0" borderId="21" xfId="0" applyNumberFormat="1" applyFont="1" applyFill="1" applyBorder="1"/>
    <xf numFmtId="164" fontId="10" fillId="0" borderId="5" xfId="0" applyNumberFormat="1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right" vertical="center" wrapText="1"/>
    </xf>
    <xf numFmtId="0" fontId="17" fillId="0" borderId="28" xfId="0" applyNumberFormat="1" applyFont="1" applyFill="1" applyBorder="1" applyAlignment="1">
      <alignment horizontal="left"/>
    </xf>
    <xf numFmtId="0" fontId="14" fillId="0" borderId="29" xfId="0" applyFont="1" applyFill="1" applyBorder="1" applyAlignment="1">
      <alignment wrapText="1"/>
    </xf>
    <xf numFmtId="0" fontId="15" fillId="0" borderId="25" xfId="0" applyFont="1" applyFill="1" applyBorder="1" applyAlignment="1">
      <alignment vertical="top" wrapText="1"/>
    </xf>
    <xf numFmtId="3" fontId="15" fillId="0" borderId="5" xfId="0" applyNumberFormat="1" applyFont="1" applyFill="1" applyBorder="1" applyAlignment="1">
      <alignment horizontal="center" vertical="center"/>
    </xf>
    <xf numFmtId="0" fontId="14" fillId="0" borderId="5" xfId="0" applyNumberFormat="1" applyFont="1" applyFill="1" applyBorder="1" applyAlignment="1" applyProtection="1">
      <alignment horizontal="left" vertical="center" wrapText="1"/>
      <protection locked="0" hidden="1"/>
    </xf>
    <xf numFmtId="0" fontId="15" fillId="0" borderId="5" xfId="0" applyNumberFormat="1" applyFont="1" applyFill="1" applyBorder="1" applyAlignment="1">
      <alignment vertical="top" wrapText="1"/>
    </xf>
    <xf numFmtId="0" fontId="10" fillId="0" borderId="21" xfId="0" applyFont="1" applyFill="1" applyBorder="1" applyAlignment="1">
      <alignment horizontal="right" vertical="center" wrapText="1"/>
    </xf>
    <xf numFmtId="164" fontId="24" fillId="0" borderId="21" xfId="0" applyNumberFormat="1" applyFont="1" applyFill="1" applyBorder="1" applyAlignment="1">
      <alignment horizontal="right" wrapText="1"/>
    </xf>
    <xf numFmtId="0" fontId="17" fillId="0" borderId="28" xfId="0" applyNumberFormat="1" applyFont="1" applyFill="1" applyBorder="1" applyAlignment="1">
      <alignment horizontal="left"/>
    </xf>
    <xf numFmtId="0" fontId="15" fillId="0" borderId="21" xfId="0" applyNumberFormat="1" applyFont="1" applyFill="1" applyBorder="1" applyAlignment="1">
      <alignment horizontal="right"/>
    </xf>
    <xf numFmtId="0" fontId="23" fillId="0" borderId="0" xfId="0" applyFont="1" applyFill="1" applyAlignment="1">
      <alignment horizontal="center" wrapText="1"/>
    </xf>
    <xf numFmtId="4" fontId="5" fillId="12" borderId="5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top"/>
    </xf>
    <xf numFmtId="4" fontId="8" fillId="0" borderId="14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6" fillId="2" borderId="16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5" fillId="12" borderId="13" xfId="0" applyFont="1" applyFill="1" applyBorder="1" applyAlignment="1">
      <alignment horizontal="left" vertical="top" wrapText="1"/>
    </xf>
    <xf numFmtId="0" fontId="5" fillId="12" borderId="14" xfId="0" applyFont="1" applyFill="1" applyBorder="1" applyAlignment="1">
      <alignment horizontal="left" vertical="top" wrapText="1"/>
    </xf>
    <xf numFmtId="0" fontId="5" fillId="12" borderId="15" xfId="0" applyFont="1" applyFill="1" applyBorder="1" applyAlignment="1">
      <alignment horizontal="left" vertical="top" wrapText="1"/>
    </xf>
    <xf numFmtId="0" fontId="5" fillId="12" borderId="11" xfId="0" applyFont="1" applyFill="1" applyBorder="1" applyAlignment="1">
      <alignment horizontal="left" vertical="top" wrapText="1"/>
    </xf>
    <xf numFmtId="0" fontId="5" fillId="12" borderId="20" xfId="0" applyFont="1" applyFill="1" applyBorder="1" applyAlignment="1">
      <alignment horizontal="left" vertical="top" wrapText="1"/>
    </xf>
    <xf numFmtId="0" fontId="5" fillId="12" borderId="12" xfId="0" applyFont="1" applyFill="1" applyBorder="1" applyAlignment="1">
      <alignment horizontal="left" vertical="top" wrapText="1"/>
    </xf>
    <xf numFmtId="0" fontId="4" fillId="7" borderId="8" xfId="5" applyFont="1" applyBorder="1" applyAlignment="1">
      <alignment horizontal="left" vertical="top" wrapText="1"/>
    </xf>
    <xf numFmtId="4" fontId="5" fillId="7" borderId="5" xfId="5" applyNumberFormat="1" applyFont="1" applyBorder="1" applyAlignment="1">
      <alignment horizontal="right" vertical="center"/>
    </xf>
    <xf numFmtId="0" fontId="5" fillId="6" borderId="8" xfId="4" applyFont="1" applyBorder="1" applyAlignment="1">
      <alignment horizontal="left" vertical="top" wrapText="1"/>
    </xf>
    <xf numFmtId="4" fontId="5" fillId="6" borderId="5" xfId="4" applyNumberFormat="1" applyFont="1" applyBorder="1" applyAlignment="1">
      <alignment horizontal="right" vertical="center"/>
    </xf>
    <xf numFmtId="4" fontId="5" fillId="13" borderId="5" xfId="0" applyNumberFormat="1" applyFont="1" applyFill="1" applyBorder="1" applyAlignment="1">
      <alignment horizontal="right" vertical="center"/>
    </xf>
    <xf numFmtId="0" fontId="5" fillId="13" borderId="11" xfId="0" applyFont="1" applyFill="1" applyBorder="1" applyAlignment="1">
      <alignment horizontal="left" vertical="top" wrapText="1"/>
    </xf>
    <xf numFmtId="0" fontId="5" fillId="13" borderId="20" xfId="0" applyFont="1" applyFill="1" applyBorder="1" applyAlignment="1">
      <alignment horizontal="left" vertical="top" wrapText="1"/>
    </xf>
    <xf numFmtId="0" fontId="5" fillId="13" borderId="12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14" borderId="13" xfId="0" applyFont="1" applyFill="1" applyBorder="1" applyAlignment="1">
      <alignment horizontal="left" vertical="top" wrapText="1"/>
    </xf>
    <xf numFmtId="0" fontId="5" fillId="14" borderId="14" xfId="0" applyFont="1" applyFill="1" applyBorder="1" applyAlignment="1">
      <alignment horizontal="left" vertical="top" wrapText="1"/>
    </xf>
    <xf numFmtId="0" fontId="5" fillId="14" borderId="15" xfId="0" applyFont="1" applyFill="1" applyBorder="1" applyAlignment="1">
      <alignment horizontal="left" vertical="top" wrapText="1"/>
    </xf>
    <xf numFmtId="4" fontId="5" fillId="10" borderId="5" xfId="0" applyNumberFormat="1" applyFont="1" applyFill="1" applyBorder="1" applyAlignment="1">
      <alignment horizontal="right" vertical="center"/>
    </xf>
    <xf numFmtId="4" fontId="5" fillId="14" borderId="5" xfId="0" applyNumberFormat="1" applyFont="1" applyFill="1" applyBorder="1" applyAlignment="1">
      <alignment horizontal="right" vertical="center"/>
    </xf>
    <xf numFmtId="0" fontId="5" fillId="10" borderId="11" xfId="0" applyFont="1" applyFill="1" applyBorder="1" applyAlignment="1">
      <alignment horizontal="left" vertical="top" wrapText="1"/>
    </xf>
    <xf numFmtId="0" fontId="5" fillId="10" borderId="20" xfId="0" applyFont="1" applyFill="1" applyBorder="1" applyAlignment="1">
      <alignment horizontal="left" vertical="top" wrapText="1"/>
    </xf>
    <xf numFmtId="0" fontId="5" fillId="10" borderId="1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3" borderId="4" xfId="0" applyFont="1" applyFill="1" applyBorder="1" applyAlignment="1">
      <alignment horizontal="left" vertical="top" wrapText="1"/>
    </xf>
    <xf numFmtId="4" fontId="5" fillId="3" borderId="5" xfId="0" applyNumberFormat="1" applyFont="1" applyFill="1" applyBorder="1" applyAlignment="1">
      <alignment horizontal="right" vertical="center"/>
    </xf>
    <xf numFmtId="0" fontId="5" fillId="5" borderId="8" xfId="3" applyFont="1" applyBorder="1" applyAlignment="1">
      <alignment horizontal="left" vertical="top" wrapText="1"/>
    </xf>
    <xf numFmtId="4" fontId="5" fillId="5" borderId="5" xfId="3" applyNumberFormat="1" applyFont="1" applyBorder="1" applyAlignment="1">
      <alignment horizontal="right" vertical="center"/>
    </xf>
    <xf numFmtId="4" fontId="5" fillId="4" borderId="5" xfId="2" applyNumberFormat="1" applyFont="1" applyBorder="1" applyAlignment="1">
      <alignment horizontal="right" vertical="center"/>
    </xf>
    <xf numFmtId="0" fontId="5" fillId="9" borderId="8" xfId="7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0" fontId="5" fillId="8" borderId="8" xfId="6" applyFont="1" applyBorder="1" applyAlignment="1">
      <alignment horizontal="left" vertical="top" wrapText="1"/>
    </xf>
    <xf numFmtId="4" fontId="5" fillId="8" borderId="5" xfId="6" applyNumberFormat="1" applyFont="1" applyBorder="1" applyAlignment="1">
      <alignment horizontal="right" vertical="center"/>
    </xf>
    <xf numFmtId="0" fontId="5" fillId="4" borderId="8" xfId="2" applyFont="1" applyBorder="1" applyAlignment="1">
      <alignment horizontal="left" vertical="top" wrapText="1"/>
    </xf>
  </cellXfs>
  <cellStyles count="11">
    <cellStyle name="1" xfId="1"/>
    <cellStyle name="2" xfId="2"/>
    <cellStyle name="3" xfId="3"/>
    <cellStyle name="4" xfId="4"/>
    <cellStyle name="5" xfId="5"/>
    <cellStyle name="6" xfId="6"/>
    <cellStyle name="7" xfId="7"/>
    <cellStyle name="8" xfId="8"/>
    <cellStyle name="Обычный" xfId="0" builtinId="0"/>
    <cellStyle name="Обычный 2" xfId="9"/>
    <cellStyle name="Обычный 3" xfId="1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BEE"/>
      <rgbColor rgb="FFE0F2F1"/>
      <rgbColor rgb="FF660066"/>
      <rgbColor rgb="FFE57373"/>
      <rgbColor rgb="FF0066CC"/>
      <rgbColor rgb="FFD1C4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76"/>
      <rgbColor rgb="FFB2DFDB"/>
      <rgbColor rgb="FFEF9A9A"/>
      <rgbColor rgb="FFCC99FF"/>
      <rgbColor rgb="FFFFCDD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176"/>
      <color rgb="FFD1C4E9"/>
      <color rgb="FFC4B3E3"/>
      <color rgb="FFE1D8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81"/>
  <sheetViews>
    <sheetView tabSelected="1" view="pageBreakPreview" topLeftCell="A244" zoomScale="85" zoomScaleNormal="100" zoomScaleSheetLayoutView="85" workbookViewId="0">
      <selection activeCell="E246" sqref="E246"/>
    </sheetView>
  </sheetViews>
  <sheetFormatPr defaultColWidth="9.28515625" defaultRowHeight="15"/>
  <cols>
    <col min="1" max="1" width="77.28515625" style="73" customWidth="1"/>
    <col min="2" max="2" width="14.5703125" style="73" customWidth="1"/>
    <col min="3" max="4" width="7.7109375" style="73" customWidth="1"/>
    <col min="5" max="5" width="16.85546875" style="73" customWidth="1"/>
    <col min="6" max="6" width="16.42578125" style="73" customWidth="1"/>
    <col min="7" max="7" width="15.85546875" style="73" customWidth="1"/>
    <col min="8" max="16384" width="9.28515625" style="99"/>
  </cols>
  <sheetData>
    <row r="1" spans="1:7" ht="12.6" customHeight="1">
      <c r="A1" s="74"/>
      <c r="B1" s="75"/>
      <c r="C1" s="75"/>
      <c r="D1" s="108"/>
      <c r="E1" s="97"/>
      <c r="F1" s="97"/>
      <c r="G1" s="97" t="s">
        <v>795</v>
      </c>
    </row>
    <row r="2" spans="1:7" s="98" customFormat="1" ht="12" customHeight="1">
      <c r="B2" s="187"/>
      <c r="C2" s="187"/>
      <c r="D2" s="187"/>
      <c r="E2" s="194" t="s">
        <v>772</v>
      </c>
      <c r="F2" s="194"/>
      <c r="G2" s="194"/>
    </row>
    <row r="3" spans="1:7" s="98" customFormat="1" ht="12" customHeight="1">
      <c r="B3" s="187"/>
      <c r="C3" s="187"/>
      <c r="D3" s="187"/>
      <c r="E3" s="194" t="s">
        <v>797</v>
      </c>
      <c r="F3" s="194"/>
      <c r="G3" s="194"/>
    </row>
    <row r="4" spans="1:7" s="98" customFormat="1" ht="12" customHeight="1">
      <c r="B4" s="187"/>
      <c r="C4" s="187"/>
      <c r="D4" s="187"/>
      <c r="E4" s="194" t="s">
        <v>755</v>
      </c>
      <c r="F4" s="194"/>
      <c r="G4" s="194"/>
    </row>
    <row r="5" spans="1:7" s="98" customFormat="1" ht="12" customHeight="1">
      <c r="B5" s="187"/>
      <c r="C5" s="187"/>
      <c r="D5" s="187"/>
      <c r="E5" s="195" t="s">
        <v>754</v>
      </c>
      <c r="F5" s="195"/>
      <c r="G5" s="195"/>
    </row>
    <row r="6" spans="1:7" ht="53.45" customHeight="1">
      <c r="A6" s="198" t="s">
        <v>727</v>
      </c>
      <c r="B6" s="198"/>
      <c r="C6" s="198"/>
      <c r="D6" s="198"/>
      <c r="E6" s="198"/>
      <c r="F6" s="198"/>
      <c r="G6" s="198"/>
    </row>
    <row r="7" spans="1:7" ht="11.25" customHeight="1" thickBot="1">
      <c r="A7" s="76"/>
      <c r="B7" s="197" t="s">
        <v>172</v>
      </c>
      <c r="C7" s="197"/>
      <c r="D7" s="197"/>
      <c r="E7" s="197"/>
      <c r="F7" s="197"/>
      <c r="G7" s="197"/>
    </row>
    <row r="8" spans="1:7" ht="26.45" customHeight="1">
      <c r="A8" s="119" t="s">
        <v>3</v>
      </c>
      <c r="B8" s="120" t="s">
        <v>6</v>
      </c>
      <c r="C8" s="120" t="s">
        <v>7</v>
      </c>
      <c r="D8" s="120" t="s">
        <v>456</v>
      </c>
      <c r="E8" s="120">
        <v>2021</v>
      </c>
      <c r="F8" s="120">
        <v>2022</v>
      </c>
      <c r="G8" s="121">
        <v>2023</v>
      </c>
    </row>
    <row r="9" spans="1:7" ht="13.7" customHeight="1">
      <c r="A9" s="122">
        <v>1</v>
      </c>
      <c r="B9" s="93">
        <v>2</v>
      </c>
      <c r="C9" s="77">
        <v>3</v>
      </c>
      <c r="D9" s="77">
        <v>4</v>
      </c>
      <c r="E9" s="77">
        <v>5</v>
      </c>
      <c r="F9" s="77">
        <v>6</v>
      </c>
      <c r="G9" s="123">
        <v>7</v>
      </c>
    </row>
    <row r="10" spans="1:7" ht="12.75">
      <c r="A10" s="124" t="s">
        <v>177</v>
      </c>
      <c r="B10" s="87" t="s">
        <v>113</v>
      </c>
      <c r="C10" s="88"/>
      <c r="D10" s="88"/>
      <c r="E10" s="103">
        <f t="shared" ref="E10:G14" si="0">E11</f>
        <v>6480</v>
      </c>
      <c r="F10" s="103">
        <f t="shared" si="0"/>
        <v>5000</v>
      </c>
      <c r="G10" s="125">
        <f t="shared" si="0"/>
        <v>5000</v>
      </c>
    </row>
    <row r="11" spans="1:7" s="112" customFormat="1" ht="12.75">
      <c r="A11" s="126" t="s">
        <v>520</v>
      </c>
      <c r="B11" s="87" t="s">
        <v>521</v>
      </c>
      <c r="C11" s="88"/>
      <c r="D11" s="88"/>
      <c r="E11" s="103">
        <f t="shared" si="0"/>
        <v>6480</v>
      </c>
      <c r="F11" s="103">
        <f t="shared" si="0"/>
        <v>5000</v>
      </c>
      <c r="G11" s="125">
        <f t="shared" si="0"/>
        <v>5000</v>
      </c>
    </row>
    <row r="12" spans="1:7" ht="15.75" customHeight="1">
      <c r="A12" s="127" t="s">
        <v>522</v>
      </c>
      <c r="B12" s="114" t="s">
        <v>523</v>
      </c>
      <c r="C12" s="88"/>
      <c r="D12" s="88"/>
      <c r="E12" s="103">
        <f t="shared" si="0"/>
        <v>6480</v>
      </c>
      <c r="F12" s="103">
        <f t="shared" si="0"/>
        <v>5000</v>
      </c>
      <c r="G12" s="125">
        <f t="shared" si="0"/>
        <v>5000</v>
      </c>
    </row>
    <row r="13" spans="1:7" ht="38.25">
      <c r="A13" s="128" t="s">
        <v>524</v>
      </c>
      <c r="B13" s="113" t="s">
        <v>525</v>
      </c>
      <c r="C13" s="115"/>
      <c r="D13" s="115"/>
      <c r="E13" s="102">
        <f t="shared" si="0"/>
        <v>6480</v>
      </c>
      <c r="F13" s="102">
        <f t="shared" si="0"/>
        <v>5000</v>
      </c>
      <c r="G13" s="129">
        <f t="shared" si="0"/>
        <v>5000</v>
      </c>
    </row>
    <row r="14" spans="1:7" ht="12.75">
      <c r="A14" s="130" t="s">
        <v>63</v>
      </c>
      <c r="B14" s="113" t="s">
        <v>525</v>
      </c>
      <c r="C14" s="85" t="s">
        <v>64</v>
      </c>
      <c r="D14" s="115"/>
      <c r="E14" s="102">
        <f t="shared" si="0"/>
        <v>6480</v>
      </c>
      <c r="F14" s="102">
        <f t="shared" si="0"/>
        <v>5000</v>
      </c>
      <c r="G14" s="129">
        <f t="shared" si="0"/>
        <v>5000</v>
      </c>
    </row>
    <row r="15" spans="1:7" ht="12.75">
      <c r="A15" s="130" t="s">
        <v>65</v>
      </c>
      <c r="B15" s="113" t="s">
        <v>525</v>
      </c>
      <c r="C15" s="85" t="s">
        <v>66</v>
      </c>
      <c r="D15" s="85">
        <v>900100</v>
      </c>
      <c r="E15" s="102">
        <v>6480</v>
      </c>
      <c r="F15" s="102">
        <v>5000</v>
      </c>
      <c r="G15" s="129">
        <v>5000</v>
      </c>
    </row>
    <row r="16" spans="1:7" ht="16.5" customHeight="1">
      <c r="A16" s="131" t="s">
        <v>178</v>
      </c>
      <c r="B16" s="87" t="s">
        <v>146</v>
      </c>
      <c r="C16" s="90"/>
      <c r="D16" s="90"/>
      <c r="E16" s="103">
        <f>E17+E22+E30+E53+E63+E71+E48</f>
        <v>275364.90000000002</v>
      </c>
      <c r="F16" s="103">
        <f>F17+F22+F30+F53+F63+F71+F48</f>
        <v>228154</v>
      </c>
      <c r="G16" s="125">
        <f>G17+G22+G30+G53+G63+G71+G48</f>
        <v>228156</v>
      </c>
    </row>
    <row r="17" spans="1:7" ht="19.5" customHeight="1">
      <c r="A17" s="132" t="s">
        <v>735</v>
      </c>
      <c r="B17" s="83" t="s">
        <v>147</v>
      </c>
      <c r="C17" s="91"/>
      <c r="D17" s="91"/>
      <c r="E17" s="103">
        <f t="shared" ref="E17:F20" si="1">E18</f>
        <v>10700</v>
      </c>
      <c r="F17" s="103">
        <f t="shared" si="1"/>
        <v>10700</v>
      </c>
      <c r="G17" s="125">
        <f t="shared" ref="G17" si="2">G18</f>
        <v>10700</v>
      </c>
    </row>
    <row r="18" spans="1:7" ht="16.5" customHeight="1">
      <c r="A18" s="133" t="s">
        <v>179</v>
      </c>
      <c r="B18" s="92" t="s">
        <v>166</v>
      </c>
      <c r="C18" s="96"/>
      <c r="D18" s="96"/>
      <c r="E18" s="103">
        <f t="shared" si="1"/>
        <v>10700</v>
      </c>
      <c r="F18" s="103">
        <f t="shared" si="1"/>
        <v>10700</v>
      </c>
      <c r="G18" s="125">
        <f>G19</f>
        <v>10700</v>
      </c>
    </row>
    <row r="19" spans="1:7" ht="25.5">
      <c r="A19" s="130" t="s">
        <v>180</v>
      </c>
      <c r="B19" s="84" t="s">
        <v>181</v>
      </c>
      <c r="C19" s="85"/>
      <c r="D19" s="85"/>
      <c r="E19" s="102">
        <f t="shared" si="1"/>
        <v>10700</v>
      </c>
      <c r="F19" s="102">
        <f t="shared" si="1"/>
        <v>10700</v>
      </c>
      <c r="G19" s="129">
        <f>G20</f>
        <v>10700</v>
      </c>
    </row>
    <row r="20" spans="1:7" ht="25.5">
      <c r="A20" s="130" t="s">
        <v>67</v>
      </c>
      <c r="B20" s="84" t="s">
        <v>181</v>
      </c>
      <c r="C20" s="85" t="s">
        <v>68</v>
      </c>
      <c r="D20" s="85"/>
      <c r="E20" s="102">
        <f t="shared" si="1"/>
        <v>10700</v>
      </c>
      <c r="F20" s="102">
        <f t="shared" si="1"/>
        <v>10700</v>
      </c>
      <c r="G20" s="129">
        <f>G21</f>
        <v>10700</v>
      </c>
    </row>
    <row r="21" spans="1:7" ht="12.75">
      <c r="A21" s="130" t="s">
        <v>69</v>
      </c>
      <c r="B21" s="84" t="s">
        <v>181</v>
      </c>
      <c r="C21" s="85" t="s">
        <v>70</v>
      </c>
      <c r="D21" s="85">
        <v>900100</v>
      </c>
      <c r="E21" s="102">
        <v>10700</v>
      </c>
      <c r="F21" s="102">
        <v>10700</v>
      </c>
      <c r="G21" s="129">
        <v>10700</v>
      </c>
    </row>
    <row r="22" spans="1:7" s="112" customFormat="1" ht="19.5" customHeight="1">
      <c r="A22" s="126" t="s">
        <v>736</v>
      </c>
      <c r="B22" s="92" t="s">
        <v>148</v>
      </c>
      <c r="C22" s="93"/>
      <c r="D22" s="93"/>
      <c r="E22" s="103">
        <f>E23</f>
        <v>39000</v>
      </c>
      <c r="F22" s="103">
        <f>F23</f>
        <v>39000</v>
      </c>
      <c r="G22" s="125">
        <f t="shared" ref="G22" si="3">G23</f>
        <v>39000</v>
      </c>
    </row>
    <row r="23" spans="1:7" ht="25.5">
      <c r="A23" s="133" t="s">
        <v>182</v>
      </c>
      <c r="B23" s="92" t="s">
        <v>149</v>
      </c>
      <c r="C23" s="96"/>
      <c r="D23" s="96"/>
      <c r="E23" s="103">
        <f>E24++E27</f>
        <v>39000</v>
      </c>
      <c r="F23" s="103">
        <f>F24++F27</f>
        <v>39000</v>
      </c>
      <c r="G23" s="125">
        <f>G24++G27</f>
        <v>39000</v>
      </c>
    </row>
    <row r="24" spans="1:7" ht="25.5">
      <c r="A24" s="134" t="s">
        <v>183</v>
      </c>
      <c r="B24" s="100" t="s">
        <v>185</v>
      </c>
      <c r="C24" s="85"/>
      <c r="D24" s="85"/>
      <c r="E24" s="102">
        <f t="shared" ref="E24:G25" si="4">E25</f>
        <v>38000</v>
      </c>
      <c r="F24" s="102">
        <f t="shared" si="4"/>
        <v>38000</v>
      </c>
      <c r="G24" s="129">
        <f t="shared" si="4"/>
        <v>38000</v>
      </c>
    </row>
    <row r="25" spans="1:7" ht="25.5">
      <c r="A25" s="130" t="s">
        <v>67</v>
      </c>
      <c r="B25" s="100" t="s">
        <v>185</v>
      </c>
      <c r="C25" s="85" t="s">
        <v>68</v>
      </c>
      <c r="D25" s="85"/>
      <c r="E25" s="102">
        <f t="shared" si="4"/>
        <v>38000</v>
      </c>
      <c r="F25" s="102">
        <f t="shared" si="4"/>
        <v>38000</v>
      </c>
      <c r="G25" s="129">
        <f t="shared" si="4"/>
        <v>38000</v>
      </c>
    </row>
    <row r="26" spans="1:7" ht="12.75">
      <c r="A26" s="130" t="s">
        <v>69</v>
      </c>
      <c r="B26" s="100" t="s">
        <v>185</v>
      </c>
      <c r="C26" s="85" t="s">
        <v>70</v>
      </c>
      <c r="D26" s="85">
        <v>900100</v>
      </c>
      <c r="E26" s="102">
        <v>38000</v>
      </c>
      <c r="F26" s="102">
        <v>38000</v>
      </c>
      <c r="G26" s="129">
        <v>38000</v>
      </c>
    </row>
    <row r="27" spans="1:7" ht="25.5">
      <c r="A27" s="134" t="s">
        <v>184</v>
      </c>
      <c r="B27" s="100" t="s">
        <v>186</v>
      </c>
      <c r="C27" s="85"/>
      <c r="D27" s="85"/>
      <c r="E27" s="102">
        <f t="shared" ref="E27:G28" si="5">E28</f>
        <v>1000</v>
      </c>
      <c r="F27" s="102">
        <f t="shared" si="5"/>
        <v>1000</v>
      </c>
      <c r="G27" s="129">
        <f t="shared" si="5"/>
        <v>1000</v>
      </c>
    </row>
    <row r="28" spans="1:7" ht="25.5">
      <c r="A28" s="130" t="s">
        <v>67</v>
      </c>
      <c r="B28" s="100" t="s">
        <v>186</v>
      </c>
      <c r="C28" s="85" t="s">
        <v>68</v>
      </c>
      <c r="D28" s="85"/>
      <c r="E28" s="102">
        <f t="shared" si="5"/>
        <v>1000</v>
      </c>
      <c r="F28" s="102">
        <f t="shared" si="5"/>
        <v>1000</v>
      </c>
      <c r="G28" s="129">
        <f t="shared" si="5"/>
        <v>1000</v>
      </c>
    </row>
    <row r="29" spans="1:7" ht="12.75">
      <c r="A29" s="130" t="s">
        <v>69</v>
      </c>
      <c r="B29" s="100" t="s">
        <v>186</v>
      </c>
      <c r="C29" s="85" t="s">
        <v>70</v>
      </c>
      <c r="D29" s="85">
        <v>900100</v>
      </c>
      <c r="E29" s="102">
        <v>1000</v>
      </c>
      <c r="F29" s="102">
        <v>1000</v>
      </c>
      <c r="G29" s="129">
        <v>1000</v>
      </c>
    </row>
    <row r="30" spans="1:7" ht="25.5">
      <c r="A30" s="127" t="s">
        <v>737</v>
      </c>
      <c r="B30" s="106" t="s">
        <v>150</v>
      </c>
      <c r="C30" s="90"/>
      <c r="D30" s="90"/>
      <c r="E30" s="103">
        <f>E31+E35</f>
        <v>127203.8</v>
      </c>
      <c r="F30" s="103">
        <f>F31+F35</f>
        <v>110841.5</v>
      </c>
      <c r="G30" s="125">
        <f>G31+G35</f>
        <v>110841.5</v>
      </c>
    </row>
    <row r="31" spans="1:7" ht="25.5">
      <c r="A31" s="127" t="s">
        <v>188</v>
      </c>
      <c r="B31" s="106" t="s">
        <v>151</v>
      </c>
      <c r="C31" s="78"/>
      <c r="D31" s="78"/>
      <c r="E31" s="103">
        <f t="shared" ref="E31:G33" si="6">E32</f>
        <v>4.5</v>
      </c>
      <c r="F31" s="103">
        <f t="shared" si="6"/>
        <v>4.5</v>
      </c>
      <c r="G31" s="125">
        <f t="shared" si="6"/>
        <v>4.5</v>
      </c>
    </row>
    <row r="32" spans="1:7" ht="12.75">
      <c r="A32" s="134" t="s">
        <v>189</v>
      </c>
      <c r="B32" s="100" t="s">
        <v>190</v>
      </c>
      <c r="C32" s="79"/>
      <c r="D32" s="79"/>
      <c r="E32" s="102">
        <f t="shared" si="6"/>
        <v>4.5</v>
      </c>
      <c r="F32" s="102">
        <f t="shared" si="6"/>
        <v>4.5</v>
      </c>
      <c r="G32" s="129">
        <f t="shared" si="6"/>
        <v>4.5</v>
      </c>
    </row>
    <row r="33" spans="1:7" ht="12.75">
      <c r="A33" s="130" t="s">
        <v>63</v>
      </c>
      <c r="B33" s="100" t="s">
        <v>190</v>
      </c>
      <c r="C33" s="85" t="s">
        <v>64</v>
      </c>
      <c r="D33" s="79"/>
      <c r="E33" s="102">
        <f t="shared" si="6"/>
        <v>4.5</v>
      </c>
      <c r="F33" s="102">
        <f>F34</f>
        <v>4.5</v>
      </c>
      <c r="G33" s="129">
        <f>G34</f>
        <v>4.5</v>
      </c>
    </row>
    <row r="34" spans="1:7" ht="12.75">
      <c r="A34" s="130" t="s">
        <v>77</v>
      </c>
      <c r="B34" s="100" t="s">
        <v>190</v>
      </c>
      <c r="C34" s="85" t="s">
        <v>78</v>
      </c>
      <c r="D34" s="85">
        <v>900100</v>
      </c>
      <c r="E34" s="102">
        <v>4.5</v>
      </c>
      <c r="F34" s="102">
        <v>4.5</v>
      </c>
      <c r="G34" s="129">
        <v>4.5</v>
      </c>
    </row>
    <row r="35" spans="1:7" ht="12.75">
      <c r="A35" s="126" t="s">
        <v>607</v>
      </c>
      <c r="B35" s="106" t="s">
        <v>608</v>
      </c>
      <c r="C35" s="85"/>
      <c r="D35" s="85"/>
      <c r="E35" s="103">
        <f>E40+E36+E44</f>
        <v>127199.3</v>
      </c>
      <c r="F35" s="103">
        <f t="shared" ref="F35:G35" si="7">F40+F36+F44</f>
        <v>110837</v>
      </c>
      <c r="G35" s="125">
        <f t="shared" si="7"/>
        <v>110837</v>
      </c>
    </row>
    <row r="36" spans="1:7" ht="12.75">
      <c r="A36" s="134" t="s">
        <v>187</v>
      </c>
      <c r="B36" s="100" t="s">
        <v>614</v>
      </c>
      <c r="C36" s="79"/>
      <c r="D36" s="79"/>
      <c r="E36" s="103">
        <f>E37</f>
        <v>11620</v>
      </c>
      <c r="F36" s="103">
        <f>F37</f>
        <v>9000</v>
      </c>
      <c r="G36" s="125">
        <f>G37</f>
        <v>9000</v>
      </c>
    </row>
    <row r="37" spans="1:7" ht="25.5">
      <c r="A37" s="130" t="s">
        <v>67</v>
      </c>
      <c r="B37" s="100" t="s">
        <v>614</v>
      </c>
      <c r="C37" s="85" t="s">
        <v>68</v>
      </c>
      <c r="D37" s="85"/>
      <c r="E37" s="102">
        <f>E38+E39</f>
        <v>11620</v>
      </c>
      <c r="F37" s="102">
        <f t="shared" ref="F37:G37" si="8">F38+F39</f>
        <v>9000</v>
      </c>
      <c r="G37" s="129">
        <f t="shared" si="8"/>
        <v>9000</v>
      </c>
    </row>
    <row r="38" spans="1:7" ht="12.75">
      <c r="A38" s="130" t="s">
        <v>69</v>
      </c>
      <c r="B38" s="100" t="s">
        <v>614</v>
      </c>
      <c r="C38" s="85" t="s">
        <v>70</v>
      </c>
      <c r="D38" s="85">
        <v>900100</v>
      </c>
      <c r="E38" s="102">
        <v>4020</v>
      </c>
      <c r="F38" s="102">
        <v>2400</v>
      </c>
      <c r="G38" s="129">
        <v>2400</v>
      </c>
    </row>
    <row r="39" spans="1:7" ht="12.75">
      <c r="A39" s="130" t="s">
        <v>71</v>
      </c>
      <c r="B39" s="100" t="s">
        <v>614</v>
      </c>
      <c r="C39" s="85" t="s">
        <v>72</v>
      </c>
      <c r="D39" s="85">
        <v>900100</v>
      </c>
      <c r="E39" s="102">
        <v>7600</v>
      </c>
      <c r="F39" s="102">
        <v>6600</v>
      </c>
      <c r="G39" s="129">
        <v>6600</v>
      </c>
    </row>
    <row r="40" spans="1:7" ht="25.5">
      <c r="A40" s="134" t="s">
        <v>569</v>
      </c>
      <c r="B40" s="100" t="s">
        <v>609</v>
      </c>
      <c r="C40" s="85"/>
      <c r="D40" s="85"/>
      <c r="E40" s="102">
        <f>E41</f>
        <v>103593</v>
      </c>
      <c r="F40" s="102">
        <f t="shared" ref="F40:G40" si="9">F41</f>
        <v>101837</v>
      </c>
      <c r="G40" s="129">
        <f t="shared" si="9"/>
        <v>101837</v>
      </c>
    </row>
    <row r="41" spans="1:7" ht="25.5">
      <c r="A41" s="130" t="s">
        <v>67</v>
      </c>
      <c r="B41" s="100" t="s">
        <v>609</v>
      </c>
      <c r="C41" s="85">
        <v>600</v>
      </c>
      <c r="D41" s="85"/>
      <c r="E41" s="102">
        <f>E42+E43</f>
        <v>103593</v>
      </c>
      <c r="F41" s="102">
        <f t="shared" ref="F41:G41" si="10">F42+F43</f>
        <v>101837</v>
      </c>
      <c r="G41" s="129">
        <f t="shared" si="10"/>
        <v>101837</v>
      </c>
    </row>
    <row r="42" spans="1:7" ht="12.75">
      <c r="A42" s="130" t="s">
        <v>69</v>
      </c>
      <c r="B42" s="100" t="s">
        <v>609</v>
      </c>
      <c r="C42" s="85" t="s">
        <v>70</v>
      </c>
      <c r="D42" s="85">
        <v>900100</v>
      </c>
      <c r="E42" s="102">
        <v>39467</v>
      </c>
      <c r="F42" s="102">
        <v>39467</v>
      </c>
      <c r="G42" s="129">
        <v>39467</v>
      </c>
    </row>
    <row r="43" spans="1:7" ht="12.75">
      <c r="A43" s="130" t="s">
        <v>71</v>
      </c>
      <c r="B43" s="100" t="s">
        <v>609</v>
      </c>
      <c r="C43" s="85" t="s">
        <v>72</v>
      </c>
      <c r="D43" s="85">
        <v>900100</v>
      </c>
      <c r="E43" s="102">
        <v>64126</v>
      </c>
      <c r="F43" s="102">
        <v>62370</v>
      </c>
      <c r="G43" s="129">
        <v>62370</v>
      </c>
    </row>
    <row r="44" spans="1:7" ht="38.25">
      <c r="A44" s="130" t="s">
        <v>769</v>
      </c>
      <c r="B44" s="100" t="s">
        <v>768</v>
      </c>
      <c r="C44" s="85"/>
      <c r="D44" s="85"/>
      <c r="E44" s="102">
        <f>E45</f>
        <v>11986.3</v>
      </c>
      <c r="F44" s="102">
        <f t="shared" ref="F44:G44" si="11">F45</f>
        <v>0</v>
      </c>
      <c r="G44" s="129">
        <f t="shared" si="11"/>
        <v>0</v>
      </c>
    </row>
    <row r="45" spans="1:7" ht="25.5">
      <c r="A45" s="130" t="s">
        <v>67</v>
      </c>
      <c r="B45" s="100" t="s">
        <v>768</v>
      </c>
      <c r="C45" s="85">
        <v>600</v>
      </c>
      <c r="D45" s="85"/>
      <c r="E45" s="102">
        <f>E47+E46</f>
        <v>11986.3</v>
      </c>
      <c r="F45" s="102">
        <f>F47</f>
        <v>0</v>
      </c>
      <c r="G45" s="129">
        <f>G47</f>
        <v>0</v>
      </c>
    </row>
    <row r="46" spans="1:7" ht="12.75">
      <c r="A46" s="130" t="s">
        <v>69</v>
      </c>
      <c r="B46" s="100" t="s">
        <v>768</v>
      </c>
      <c r="C46" s="85">
        <v>610</v>
      </c>
      <c r="D46" s="85">
        <v>900100</v>
      </c>
      <c r="E46" s="102">
        <v>1500</v>
      </c>
      <c r="F46" s="102">
        <v>0</v>
      </c>
      <c r="G46" s="129">
        <v>0</v>
      </c>
    </row>
    <row r="47" spans="1:7" ht="12.75">
      <c r="A47" s="130" t="s">
        <v>71</v>
      </c>
      <c r="B47" s="100" t="s">
        <v>768</v>
      </c>
      <c r="C47" s="85" t="s">
        <v>72</v>
      </c>
      <c r="D47" s="85">
        <v>900100</v>
      </c>
      <c r="E47" s="102">
        <v>10486.3</v>
      </c>
      <c r="F47" s="102">
        <v>0</v>
      </c>
      <c r="G47" s="129">
        <v>0</v>
      </c>
    </row>
    <row r="48" spans="1:7" ht="12.75">
      <c r="A48" s="126" t="s">
        <v>722</v>
      </c>
      <c r="B48" s="106" t="s">
        <v>721</v>
      </c>
      <c r="C48" s="85"/>
      <c r="D48" s="85"/>
      <c r="E48" s="103">
        <f>E49</f>
        <v>53150</v>
      </c>
      <c r="F48" s="103">
        <f t="shared" ref="F48:G48" si="12">F49</f>
        <v>53150</v>
      </c>
      <c r="G48" s="125">
        <f t="shared" si="12"/>
        <v>53150</v>
      </c>
    </row>
    <row r="49" spans="1:7" ht="25.5">
      <c r="A49" s="126" t="s">
        <v>723</v>
      </c>
      <c r="B49" s="106" t="s">
        <v>721</v>
      </c>
      <c r="C49" s="85"/>
      <c r="D49" s="85"/>
      <c r="E49" s="103">
        <f>E50</f>
        <v>53150</v>
      </c>
      <c r="F49" s="103">
        <f t="shared" ref="F49:G51" si="13">F50</f>
        <v>53150</v>
      </c>
      <c r="G49" s="125">
        <f t="shared" si="13"/>
        <v>53150</v>
      </c>
    </row>
    <row r="50" spans="1:7" ht="25.5">
      <c r="A50" s="130" t="s">
        <v>724</v>
      </c>
      <c r="B50" s="100" t="s">
        <v>726</v>
      </c>
      <c r="C50" s="85"/>
      <c r="D50" s="85"/>
      <c r="E50" s="103">
        <f>E51</f>
        <v>53150</v>
      </c>
      <c r="F50" s="103">
        <f t="shared" si="13"/>
        <v>53150</v>
      </c>
      <c r="G50" s="125">
        <f t="shared" si="13"/>
        <v>53150</v>
      </c>
    </row>
    <row r="51" spans="1:7" ht="25.5">
      <c r="A51" s="130" t="s">
        <v>67</v>
      </c>
      <c r="B51" s="100" t="s">
        <v>725</v>
      </c>
      <c r="C51" s="85" t="s">
        <v>68</v>
      </c>
      <c r="D51" s="85"/>
      <c r="E51" s="102">
        <f>E52</f>
        <v>53150</v>
      </c>
      <c r="F51" s="102">
        <f t="shared" si="13"/>
        <v>53150</v>
      </c>
      <c r="G51" s="129">
        <f t="shared" si="13"/>
        <v>53150</v>
      </c>
    </row>
    <row r="52" spans="1:7" ht="12.75">
      <c r="A52" s="130" t="s">
        <v>71</v>
      </c>
      <c r="B52" s="100" t="s">
        <v>725</v>
      </c>
      <c r="C52" s="85">
        <v>620</v>
      </c>
      <c r="D52" s="85">
        <v>900100</v>
      </c>
      <c r="E52" s="102">
        <v>53150</v>
      </c>
      <c r="F52" s="102">
        <v>53150</v>
      </c>
      <c r="G52" s="129">
        <v>53150</v>
      </c>
    </row>
    <row r="53" spans="1:7" ht="12.75">
      <c r="A53" s="127" t="s">
        <v>738</v>
      </c>
      <c r="B53" s="106" t="s">
        <v>493</v>
      </c>
      <c r="C53" s="93"/>
      <c r="D53" s="93"/>
      <c r="E53" s="103">
        <f>E54</f>
        <v>5091.5</v>
      </c>
      <c r="F53" s="103">
        <f>F54</f>
        <v>5062.5</v>
      </c>
      <c r="G53" s="125">
        <f t="shared" ref="G53" si="14">G54</f>
        <v>5064.5</v>
      </c>
    </row>
    <row r="54" spans="1:7" ht="38.25">
      <c r="A54" s="135" t="s">
        <v>504</v>
      </c>
      <c r="B54" s="106" t="s">
        <v>505</v>
      </c>
      <c r="C54" s="93"/>
      <c r="D54" s="93"/>
      <c r="E54" s="103">
        <f>E55+E60</f>
        <v>5091.5</v>
      </c>
      <c r="F54" s="103">
        <f>F55+F60</f>
        <v>5062.5</v>
      </c>
      <c r="G54" s="125">
        <f>G55+G60</f>
        <v>5064.5</v>
      </c>
    </row>
    <row r="55" spans="1:7" ht="38.25">
      <c r="A55" s="136" t="s">
        <v>176</v>
      </c>
      <c r="B55" s="100" t="s">
        <v>506</v>
      </c>
      <c r="C55" s="86"/>
      <c r="D55" s="86"/>
      <c r="E55" s="102">
        <f>E56+E58</f>
        <v>4115</v>
      </c>
      <c r="F55" s="102">
        <f>F56+F58</f>
        <v>4086</v>
      </c>
      <c r="G55" s="129">
        <f t="shared" ref="G55" si="15">G56+G58</f>
        <v>4088</v>
      </c>
    </row>
    <row r="56" spans="1:7" ht="38.25">
      <c r="A56" s="130" t="s">
        <v>81</v>
      </c>
      <c r="B56" s="100" t="s">
        <v>506</v>
      </c>
      <c r="C56" s="85" t="s">
        <v>82</v>
      </c>
      <c r="D56" s="85"/>
      <c r="E56" s="102">
        <f>E57</f>
        <v>3906.3</v>
      </c>
      <c r="F56" s="102">
        <v>3906.3</v>
      </c>
      <c r="G56" s="129">
        <v>3906.3</v>
      </c>
    </row>
    <row r="57" spans="1:7" ht="12.75">
      <c r="A57" s="130" t="s">
        <v>83</v>
      </c>
      <c r="B57" s="100" t="s">
        <v>506</v>
      </c>
      <c r="C57" s="85" t="s">
        <v>84</v>
      </c>
      <c r="D57" s="85">
        <v>900303</v>
      </c>
      <c r="E57" s="102">
        <v>3906.3</v>
      </c>
      <c r="F57" s="102">
        <v>3906.3</v>
      </c>
      <c r="G57" s="129">
        <v>3906.3</v>
      </c>
    </row>
    <row r="58" spans="1:7" ht="12.75">
      <c r="A58" s="130" t="s">
        <v>73</v>
      </c>
      <c r="B58" s="100" t="s">
        <v>506</v>
      </c>
      <c r="C58" s="85" t="s">
        <v>74</v>
      </c>
      <c r="D58" s="85"/>
      <c r="E58" s="102">
        <f>E59</f>
        <v>208.7</v>
      </c>
      <c r="F58" s="102">
        <f>F59</f>
        <v>179.7</v>
      </c>
      <c r="G58" s="129">
        <f t="shared" ref="G58" si="16">G59</f>
        <v>181.7</v>
      </c>
    </row>
    <row r="59" spans="1:7" ht="18" customHeight="1">
      <c r="A59" s="130" t="s">
        <v>75</v>
      </c>
      <c r="B59" s="100" t="s">
        <v>506</v>
      </c>
      <c r="C59" s="85" t="s">
        <v>76</v>
      </c>
      <c r="D59" s="85">
        <v>900303</v>
      </c>
      <c r="E59" s="102">
        <v>208.7</v>
      </c>
      <c r="F59" s="102">
        <v>179.7</v>
      </c>
      <c r="G59" s="129">
        <v>181.7</v>
      </c>
    </row>
    <row r="60" spans="1:7" ht="42" customHeight="1">
      <c r="A60" s="136" t="s">
        <v>507</v>
      </c>
      <c r="B60" s="100" t="s">
        <v>508</v>
      </c>
      <c r="C60" s="86"/>
      <c r="D60" s="86"/>
      <c r="E60" s="102">
        <f t="shared" ref="E60:G61" si="17">E61</f>
        <v>976.5</v>
      </c>
      <c r="F60" s="102">
        <f t="shared" si="17"/>
        <v>976.5</v>
      </c>
      <c r="G60" s="129">
        <f t="shared" si="17"/>
        <v>976.5</v>
      </c>
    </row>
    <row r="61" spans="1:7" ht="38.25">
      <c r="A61" s="130" t="s">
        <v>81</v>
      </c>
      <c r="B61" s="100" t="s">
        <v>508</v>
      </c>
      <c r="C61" s="85" t="s">
        <v>82</v>
      </c>
      <c r="D61" s="85"/>
      <c r="E61" s="102">
        <f t="shared" si="17"/>
        <v>976.5</v>
      </c>
      <c r="F61" s="102">
        <f t="shared" si="17"/>
        <v>976.5</v>
      </c>
      <c r="G61" s="129">
        <f t="shared" si="17"/>
        <v>976.5</v>
      </c>
    </row>
    <row r="62" spans="1:7" ht="12.75">
      <c r="A62" s="130" t="s">
        <v>83</v>
      </c>
      <c r="B62" s="100" t="s">
        <v>508</v>
      </c>
      <c r="C62" s="85" t="s">
        <v>84</v>
      </c>
      <c r="D62" s="85">
        <v>900100</v>
      </c>
      <c r="E62" s="102">
        <v>976.5</v>
      </c>
      <c r="F62" s="102">
        <v>976.5</v>
      </c>
      <c r="G62" s="129">
        <v>976.5</v>
      </c>
    </row>
    <row r="63" spans="1:7" ht="12.75">
      <c r="A63" s="127" t="s">
        <v>94</v>
      </c>
      <c r="B63" s="106" t="s">
        <v>152</v>
      </c>
      <c r="C63" s="78"/>
      <c r="D63" s="78"/>
      <c r="E63" s="103">
        <f>E64</f>
        <v>1900</v>
      </c>
      <c r="F63" s="103">
        <f>F64</f>
        <v>1900</v>
      </c>
      <c r="G63" s="125">
        <f>G64</f>
        <v>1900</v>
      </c>
    </row>
    <row r="64" spans="1:7" ht="25.5">
      <c r="A64" s="137" t="s">
        <v>214</v>
      </c>
      <c r="B64" s="106" t="s">
        <v>153</v>
      </c>
      <c r="C64" s="78"/>
      <c r="D64" s="78"/>
      <c r="E64" s="103">
        <f>E65+E68</f>
        <v>1900</v>
      </c>
      <c r="F64" s="103">
        <f>F65+F68</f>
        <v>1900</v>
      </c>
      <c r="G64" s="125">
        <f>G65+G68</f>
        <v>1900</v>
      </c>
    </row>
    <row r="65" spans="1:7" ht="25.5">
      <c r="A65" s="136" t="s">
        <v>503</v>
      </c>
      <c r="B65" s="100" t="s">
        <v>500</v>
      </c>
      <c r="C65" s="79"/>
      <c r="D65" s="79"/>
      <c r="E65" s="102">
        <f t="shared" ref="E65:G66" si="18">E66</f>
        <v>1200</v>
      </c>
      <c r="F65" s="102">
        <f t="shared" si="18"/>
        <v>1200</v>
      </c>
      <c r="G65" s="129">
        <f t="shared" si="18"/>
        <v>1200</v>
      </c>
    </row>
    <row r="66" spans="1:7" ht="12.75">
      <c r="A66" s="130" t="s">
        <v>73</v>
      </c>
      <c r="B66" s="100" t="s">
        <v>500</v>
      </c>
      <c r="C66" s="85" t="s">
        <v>74</v>
      </c>
      <c r="D66" s="85"/>
      <c r="E66" s="102">
        <f t="shared" si="18"/>
        <v>1200</v>
      </c>
      <c r="F66" s="102">
        <f t="shared" si="18"/>
        <v>1200</v>
      </c>
      <c r="G66" s="129">
        <f t="shared" si="18"/>
        <v>1200</v>
      </c>
    </row>
    <row r="67" spans="1:7" ht="23.25" customHeight="1">
      <c r="A67" s="130" t="s">
        <v>75</v>
      </c>
      <c r="B67" s="100" t="s">
        <v>500</v>
      </c>
      <c r="C67" s="85" t="s">
        <v>76</v>
      </c>
      <c r="D67" s="85">
        <v>900100</v>
      </c>
      <c r="E67" s="102">
        <v>1200</v>
      </c>
      <c r="F67" s="102">
        <v>1200</v>
      </c>
      <c r="G67" s="129">
        <v>1200</v>
      </c>
    </row>
    <row r="68" spans="1:7" ht="25.5">
      <c r="A68" s="136" t="s">
        <v>502</v>
      </c>
      <c r="B68" s="100" t="s">
        <v>501</v>
      </c>
      <c r="C68" s="79"/>
      <c r="D68" s="79"/>
      <c r="E68" s="102">
        <f t="shared" ref="E68:G69" si="19">E69</f>
        <v>700</v>
      </c>
      <c r="F68" s="102">
        <f t="shared" si="19"/>
        <v>700</v>
      </c>
      <c r="G68" s="129">
        <f t="shared" si="19"/>
        <v>700</v>
      </c>
    </row>
    <row r="69" spans="1:7" ht="12.75">
      <c r="A69" s="130" t="s">
        <v>73</v>
      </c>
      <c r="B69" s="100" t="s">
        <v>501</v>
      </c>
      <c r="C69" s="85" t="s">
        <v>74</v>
      </c>
      <c r="D69" s="85"/>
      <c r="E69" s="102">
        <f t="shared" si="19"/>
        <v>700</v>
      </c>
      <c r="F69" s="102">
        <f t="shared" si="19"/>
        <v>700</v>
      </c>
      <c r="G69" s="129">
        <f t="shared" si="19"/>
        <v>700</v>
      </c>
    </row>
    <row r="70" spans="1:7" ht="25.5">
      <c r="A70" s="130" t="s">
        <v>75</v>
      </c>
      <c r="B70" s="100" t="s">
        <v>501</v>
      </c>
      <c r="C70" s="85" t="s">
        <v>76</v>
      </c>
      <c r="D70" s="85">
        <v>900100</v>
      </c>
      <c r="E70" s="102">
        <v>700</v>
      </c>
      <c r="F70" s="102">
        <v>700</v>
      </c>
      <c r="G70" s="129">
        <v>700</v>
      </c>
    </row>
    <row r="71" spans="1:7" ht="12.75">
      <c r="A71" s="127" t="s">
        <v>494</v>
      </c>
      <c r="B71" s="106" t="s">
        <v>154</v>
      </c>
      <c r="C71" s="93"/>
      <c r="D71" s="93"/>
      <c r="E71" s="103">
        <f>E72</f>
        <v>38319.599999999999</v>
      </c>
      <c r="F71" s="103">
        <f>F72</f>
        <v>7500</v>
      </c>
      <c r="G71" s="125">
        <f t="shared" ref="G71" si="20">G72</f>
        <v>7500</v>
      </c>
    </row>
    <row r="72" spans="1:7" ht="25.5">
      <c r="A72" s="127" t="s">
        <v>495</v>
      </c>
      <c r="B72" s="106" t="s">
        <v>155</v>
      </c>
      <c r="C72" s="93"/>
      <c r="D72" s="93"/>
      <c r="E72" s="103">
        <f>E73+E76</f>
        <v>38319.599999999999</v>
      </c>
      <c r="F72" s="103">
        <f>F73+F76</f>
        <v>7500</v>
      </c>
      <c r="G72" s="125">
        <f>G73+G76</f>
        <v>7500</v>
      </c>
    </row>
    <row r="73" spans="1:7" ht="25.5">
      <c r="A73" s="128" t="s">
        <v>496</v>
      </c>
      <c r="B73" s="100" t="s">
        <v>497</v>
      </c>
      <c r="C73" s="88"/>
      <c r="D73" s="88"/>
      <c r="E73" s="102">
        <f t="shared" ref="E73:G74" si="21">E74</f>
        <v>4876</v>
      </c>
      <c r="F73" s="102">
        <f t="shared" si="21"/>
        <v>4500</v>
      </c>
      <c r="G73" s="129">
        <f t="shared" si="21"/>
        <v>4500</v>
      </c>
    </row>
    <row r="74" spans="1:7" ht="25.5">
      <c r="A74" s="130" t="s">
        <v>67</v>
      </c>
      <c r="B74" s="100" t="s">
        <v>497</v>
      </c>
      <c r="C74" s="85" t="s">
        <v>68</v>
      </c>
      <c r="D74" s="102"/>
      <c r="E74" s="102">
        <f t="shared" si="21"/>
        <v>4876</v>
      </c>
      <c r="F74" s="102">
        <f t="shared" si="21"/>
        <v>4500</v>
      </c>
      <c r="G74" s="129">
        <f t="shared" si="21"/>
        <v>4500</v>
      </c>
    </row>
    <row r="75" spans="1:7" ht="12.75">
      <c r="A75" s="130" t="s">
        <v>71</v>
      </c>
      <c r="B75" s="100" t="s">
        <v>497</v>
      </c>
      <c r="C75" s="85" t="s">
        <v>72</v>
      </c>
      <c r="D75" s="85">
        <v>900100</v>
      </c>
      <c r="E75" s="102">
        <v>4876</v>
      </c>
      <c r="F75" s="102">
        <v>4500</v>
      </c>
      <c r="G75" s="129">
        <v>4500</v>
      </c>
    </row>
    <row r="76" spans="1:7" ht="12.75">
      <c r="A76" s="128" t="s">
        <v>498</v>
      </c>
      <c r="B76" s="100" t="s">
        <v>499</v>
      </c>
      <c r="C76" s="90"/>
      <c r="D76" s="90"/>
      <c r="E76" s="102">
        <f>E77</f>
        <v>33443.599999999999</v>
      </c>
      <c r="F76" s="102">
        <f t="shared" ref="F76:G76" si="22">F77</f>
        <v>3000</v>
      </c>
      <c r="G76" s="129">
        <f t="shared" si="22"/>
        <v>3000</v>
      </c>
    </row>
    <row r="77" spans="1:7" ht="25.5">
      <c r="A77" s="130" t="s">
        <v>67</v>
      </c>
      <c r="B77" s="100" t="s">
        <v>499</v>
      </c>
      <c r="C77" s="85" t="s">
        <v>68</v>
      </c>
      <c r="D77" s="102"/>
      <c r="E77" s="102">
        <f>E78+E79</f>
        <v>33443.599999999999</v>
      </c>
      <c r="F77" s="102">
        <f t="shared" ref="F77:G77" si="23">F78+F79</f>
        <v>3000</v>
      </c>
      <c r="G77" s="129">
        <f t="shared" si="23"/>
        <v>3000</v>
      </c>
    </row>
    <row r="78" spans="1:7" ht="12.75">
      <c r="A78" s="130" t="s">
        <v>69</v>
      </c>
      <c r="B78" s="100" t="s">
        <v>499</v>
      </c>
      <c r="C78" s="85" t="s">
        <v>70</v>
      </c>
      <c r="D78" s="85">
        <v>900100</v>
      </c>
      <c r="E78" s="102">
        <v>1000</v>
      </c>
      <c r="F78" s="102">
        <v>1000</v>
      </c>
      <c r="G78" s="129">
        <v>1000</v>
      </c>
    </row>
    <row r="79" spans="1:7" ht="12.75">
      <c r="A79" s="130" t="s">
        <v>71</v>
      </c>
      <c r="B79" s="100" t="s">
        <v>499</v>
      </c>
      <c r="C79" s="85" t="s">
        <v>72</v>
      </c>
      <c r="D79" s="85">
        <v>900100</v>
      </c>
      <c r="E79" s="102">
        <v>32443.599999999999</v>
      </c>
      <c r="F79" s="102">
        <v>2000</v>
      </c>
      <c r="G79" s="129">
        <v>2000</v>
      </c>
    </row>
    <row r="80" spans="1:7" ht="17.45" customHeight="1">
      <c r="A80" s="127" t="s">
        <v>526</v>
      </c>
      <c r="B80" s="114" t="s">
        <v>156</v>
      </c>
      <c r="C80" s="88"/>
      <c r="D80" s="88"/>
      <c r="E80" s="103">
        <f>E81+E108+E209+E235</f>
        <v>1365145.1</v>
      </c>
      <c r="F80" s="103">
        <f>F81+F108+F209+F235</f>
        <v>1346174.8</v>
      </c>
      <c r="G80" s="125">
        <f>G81+G108+G209+G235</f>
        <v>1334628.2</v>
      </c>
    </row>
    <row r="81" spans="1:7" ht="12.75">
      <c r="A81" s="131" t="s">
        <v>85</v>
      </c>
      <c r="B81" s="89" t="s">
        <v>157</v>
      </c>
      <c r="C81" s="90"/>
      <c r="D81" s="90"/>
      <c r="E81" s="103">
        <f>E82</f>
        <v>442712.3</v>
      </c>
      <c r="F81" s="103">
        <f t="shared" ref="F81:G81" si="24">F82</f>
        <v>435923.5</v>
      </c>
      <c r="G81" s="125">
        <f t="shared" si="24"/>
        <v>435928.4</v>
      </c>
    </row>
    <row r="82" spans="1:7" ht="25.5">
      <c r="A82" s="127" t="s">
        <v>191</v>
      </c>
      <c r="B82" s="106" t="s">
        <v>158</v>
      </c>
      <c r="C82" s="91"/>
      <c r="D82" s="91"/>
      <c r="E82" s="103">
        <f>E83+E89+E93+E97+E101+E105</f>
        <v>442712.3</v>
      </c>
      <c r="F82" s="103">
        <f>F83+F89+F93+F97+F101+F105</f>
        <v>435923.5</v>
      </c>
      <c r="G82" s="125">
        <f>G83+G89+G93+G97+G101+G105</f>
        <v>435928.4</v>
      </c>
    </row>
    <row r="83" spans="1:7" ht="63.75">
      <c r="A83" s="172" t="s">
        <v>86</v>
      </c>
      <c r="B83" s="105" t="s">
        <v>594</v>
      </c>
      <c r="C83" s="86"/>
      <c r="D83" s="86"/>
      <c r="E83" s="102">
        <f>E84+E86</f>
        <v>277217</v>
      </c>
      <c r="F83" s="102">
        <f t="shared" ref="F83:G83" si="25">F84+F86</f>
        <v>277217</v>
      </c>
      <c r="G83" s="129">
        <f t="shared" si="25"/>
        <v>277217</v>
      </c>
    </row>
    <row r="84" spans="1:7" ht="38.25">
      <c r="A84" s="130" t="s">
        <v>81</v>
      </c>
      <c r="B84" s="105" t="s">
        <v>594</v>
      </c>
      <c r="C84" s="85">
        <v>100</v>
      </c>
      <c r="D84" s="79"/>
      <c r="E84" s="102">
        <f>E85</f>
        <v>550</v>
      </c>
      <c r="F84" s="102">
        <f t="shared" ref="F84:G84" si="26">F85</f>
        <v>550</v>
      </c>
      <c r="G84" s="129">
        <f t="shared" si="26"/>
        <v>550</v>
      </c>
    </row>
    <row r="85" spans="1:7" ht="12.75">
      <c r="A85" s="130" t="s">
        <v>88</v>
      </c>
      <c r="B85" s="105" t="s">
        <v>594</v>
      </c>
      <c r="C85" s="85">
        <v>110</v>
      </c>
      <c r="D85" s="85">
        <v>900303</v>
      </c>
      <c r="E85" s="102">
        <v>550</v>
      </c>
      <c r="F85" s="102">
        <v>550</v>
      </c>
      <c r="G85" s="129">
        <v>550</v>
      </c>
    </row>
    <row r="86" spans="1:7" ht="25.5">
      <c r="A86" s="130" t="s">
        <v>67</v>
      </c>
      <c r="B86" s="100" t="s">
        <v>594</v>
      </c>
      <c r="C86" s="85" t="s">
        <v>68</v>
      </c>
      <c r="D86" s="85"/>
      <c r="E86" s="102">
        <f>SUM(E87:E88)</f>
        <v>276667</v>
      </c>
      <c r="F86" s="102">
        <f t="shared" ref="F86:G86" si="27">SUM(F87:F88)</f>
        <v>276667</v>
      </c>
      <c r="G86" s="129">
        <f t="shared" si="27"/>
        <v>276667</v>
      </c>
    </row>
    <row r="87" spans="1:7" ht="12.75">
      <c r="A87" s="130" t="s">
        <v>69</v>
      </c>
      <c r="B87" s="100" t="s">
        <v>594</v>
      </c>
      <c r="C87" s="85" t="s">
        <v>70</v>
      </c>
      <c r="D87" s="85">
        <v>900303</v>
      </c>
      <c r="E87" s="102">
        <v>237822</v>
      </c>
      <c r="F87" s="102">
        <v>237829</v>
      </c>
      <c r="G87" s="129">
        <v>237829</v>
      </c>
    </row>
    <row r="88" spans="1:7" ht="12.75">
      <c r="A88" s="130" t="s">
        <v>71</v>
      </c>
      <c r="B88" s="100" t="s">
        <v>594</v>
      </c>
      <c r="C88" s="85" t="s">
        <v>72</v>
      </c>
      <c r="D88" s="85">
        <v>900303</v>
      </c>
      <c r="E88" s="102">
        <v>38845</v>
      </c>
      <c r="F88" s="102">
        <v>38838</v>
      </c>
      <c r="G88" s="129">
        <v>38838</v>
      </c>
    </row>
    <row r="89" spans="1:7" ht="76.5">
      <c r="A89" s="136" t="s">
        <v>193</v>
      </c>
      <c r="B89" s="100" t="s">
        <v>595</v>
      </c>
      <c r="C89" s="86"/>
      <c r="D89" s="86"/>
      <c r="E89" s="102">
        <f>E90</f>
        <v>41975.799999999996</v>
      </c>
      <c r="F89" s="102">
        <f>F90</f>
        <v>41975.799999999996</v>
      </c>
      <c r="G89" s="129">
        <f>G90</f>
        <v>41975.799999999996</v>
      </c>
    </row>
    <row r="90" spans="1:7" ht="25.5">
      <c r="A90" s="130" t="s">
        <v>67</v>
      </c>
      <c r="B90" s="100" t="s">
        <v>595</v>
      </c>
      <c r="C90" s="85" t="s">
        <v>68</v>
      </c>
      <c r="D90" s="85"/>
      <c r="E90" s="102">
        <f>E91+E92</f>
        <v>41975.799999999996</v>
      </c>
      <c r="F90" s="102">
        <f>F91+F92</f>
        <v>41975.799999999996</v>
      </c>
      <c r="G90" s="129">
        <f>G91+G92</f>
        <v>41975.799999999996</v>
      </c>
    </row>
    <row r="91" spans="1:7" ht="12.75">
      <c r="A91" s="130" t="s">
        <v>69</v>
      </c>
      <c r="B91" s="100" t="s">
        <v>595</v>
      </c>
      <c r="C91" s="85" t="s">
        <v>70</v>
      </c>
      <c r="D91" s="85">
        <v>900100</v>
      </c>
      <c r="E91" s="102">
        <v>35856.699999999997</v>
      </c>
      <c r="F91" s="102">
        <v>35856.699999999997</v>
      </c>
      <c r="G91" s="129">
        <v>35856.699999999997</v>
      </c>
    </row>
    <row r="92" spans="1:7" ht="12.75">
      <c r="A92" s="130" t="s">
        <v>71</v>
      </c>
      <c r="B92" s="100" t="s">
        <v>595</v>
      </c>
      <c r="C92" s="85" t="s">
        <v>72</v>
      </c>
      <c r="D92" s="85">
        <v>900100</v>
      </c>
      <c r="E92" s="102">
        <v>6119.1</v>
      </c>
      <c r="F92" s="102">
        <v>6119.1</v>
      </c>
      <c r="G92" s="129">
        <v>6119.1</v>
      </c>
    </row>
    <row r="93" spans="1:7" ht="38.25">
      <c r="A93" s="136" t="s">
        <v>688</v>
      </c>
      <c r="B93" s="100" t="s">
        <v>596</v>
      </c>
      <c r="C93" s="86"/>
      <c r="D93" s="86"/>
      <c r="E93" s="102">
        <f>E94</f>
        <v>17791</v>
      </c>
      <c r="F93" s="102">
        <f t="shared" ref="F93:G93" si="28">F94</f>
        <v>17791</v>
      </c>
      <c r="G93" s="129">
        <f t="shared" si="28"/>
        <v>17791</v>
      </c>
    </row>
    <row r="94" spans="1:7" ht="25.5">
      <c r="A94" s="130" t="s">
        <v>67</v>
      </c>
      <c r="B94" s="100" t="s">
        <v>596</v>
      </c>
      <c r="C94" s="85" t="s">
        <v>68</v>
      </c>
      <c r="D94" s="85"/>
      <c r="E94" s="102">
        <f>E95+E96</f>
        <v>17791</v>
      </c>
      <c r="F94" s="102">
        <f>F95+F96</f>
        <v>17791</v>
      </c>
      <c r="G94" s="129">
        <f>G95+G96</f>
        <v>17791</v>
      </c>
    </row>
    <row r="95" spans="1:7" ht="12.75">
      <c r="A95" s="130" t="s">
        <v>69</v>
      </c>
      <c r="B95" s="100" t="s">
        <v>596</v>
      </c>
      <c r="C95" s="85" t="s">
        <v>70</v>
      </c>
      <c r="D95" s="85">
        <v>900303</v>
      </c>
      <c r="E95" s="102">
        <v>15259</v>
      </c>
      <c r="F95" s="102">
        <v>15259</v>
      </c>
      <c r="G95" s="129">
        <v>15259</v>
      </c>
    </row>
    <row r="96" spans="1:7" ht="12.75">
      <c r="A96" s="130" t="s">
        <v>71</v>
      </c>
      <c r="B96" s="100" t="s">
        <v>596</v>
      </c>
      <c r="C96" s="85" t="s">
        <v>72</v>
      </c>
      <c r="D96" s="85">
        <v>900303</v>
      </c>
      <c r="E96" s="102">
        <v>2532</v>
      </c>
      <c r="F96" s="102">
        <v>2532</v>
      </c>
      <c r="G96" s="129">
        <v>2532</v>
      </c>
    </row>
    <row r="97" spans="1:7" ht="25.5">
      <c r="A97" s="139" t="s">
        <v>192</v>
      </c>
      <c r="B97" s="100" t="s">
        <v>597</v>
      </c>
      <c r="C97" s="85"/>
      <c r="D97" s="85"/>
      <c r="E97" s="102">
        <f>E98</f>
        <v>79135.900000000009</v>
      </c>
      <c r="F97" s="102">
        <f>F98</f>
        <v>79850.7</v>
      </c>
      <c r="G97" s="129">
        <f>G98</f>
        <v>79850.7</v>
      </c>
    </row>
    <row r="98" spans="1:7" ht="25.5">
      <c r="A98" s="130" t="s">
        <v>67</v>
      </c>
      <c r="B98" s="100" t="s">
        <v>597</v>
      </c>
      <c r="C98" s="85" t="s">
        <v>68</v>
      </c>
      <c r="D98" s="85"/>
      <c r="E98" s="102">
        <f>E99+E100</f>
        <v>79135.900000000009</v>
      </c>
      <c r="F98" s="102">
        <f>F99+F100</f>
        <v>79850.7</v>
      </c>
      <c r="G98" s="129">
        <f>G99+G100</f>
        <v>79850.7</v>
      </c>
    </row>
    <row r="99" spans="1:7" ht="12.75">
      <c r="A99" s="130" t="s">
        <v>69</v>
      </c>
      <c r="B99" s="100" t="s">
        <v>597</v>
      </c>
      <c r="C99" s="85" t="s">
        <v>70</v>
      </c>
      <c r="D99" s="85">
        <v>900100</v>
      </c>
      <c r="E99" s="102">
        <v>70776.600000000006</v>
      </c>
      <c r="F99" s="102">
        <v>71324.7</v>
      </c>
      <c r="G99" s="129">
        <v>71324.7</v>
      </c>
    </row>
    <row r="100" spans="1:7" ht="12.75">
      <c r="A100" s="130" t="s">
        <v>71</v>
      </c>
      <c r="B100" s="100" t="s">
        <v>597</v>
      </c>
      <c r="C100" s="85" t="s">
        <v>72</v>
      </c>
      <c r="D100" s="85">
        <v>900100</v>
      </c>
      <c r="E100" s="102">
        <v>8359.2999999999993</v>
      </c>
      <c r="F100" s="102">
        <v>8526</v>
      </c>
      <c r="G100" s="129">
        <v>8526</v>
      </c>
    </row>
    <row r="101" spans="1:7" ht="38.25">
      <c r="A101" s="139" t="s">
        <v>509</v>
      </c>
      <c r="B101" s="100" t="s">
        <v>598</v>
      </c>
      <c r="C101" s="85"/>
      <c r="D101" s="85"/>
      <c r="E101" s="102">
        <f>E102</f>
        <v>17032.599999999999</v>
      </c>
      <c r="F101" s="102">
        <f>F102</f>
        <v>17082</v>
      </c>
      <c r="G101" s="129">
        <f>G102</f>
        <v>17082</v>
      </c>
    </row>
    <row r="102" spans="1:7" ht="25.5">
      <c r="A102" s="130" t="s">
        <v>67</v>
      </c>
      <c r="B102" s="100" t="s">
        <v>598</v>
      </c>
      <c r="C102" s="85" t="s">
        <v>68</v>
      </c>
      <c r="D102" s="85"/>
      <c r="E102" s="102">
        <f>E103+E104</f>
        <v>17032.599999999999</v>
      </c>
      <c r="F102" s="102">
        <f>F103+F104</f>
        <v>17082</v>
      </c>
      <c r="G102" s="129">
        <f>G103+G104</f>
        <v>17082</v>
      </c>
    </row>
    <row r="103" spans="1:7" ht="12.75">
      <c r="A103" s="130" t="s">
        <v>69</v>
      </c>
      <c r="B103" s="100" t="s">
        <v>598</v>
      </c>
      <c r="C103" s="85" t="s">
        <v>70</v>
      </c>
      <c r="D103" s="85">
        <v>900100</v>
      </c>
      <c r="E103" s="102">
        <v>15061.6</v>
      </c>
      <c r="F103" s="102">
        <v>15111</v>
      </c>
      <c r="G103" s="129">
        <v>15111</v>
      </c>
    </row>
    <row r="104" spans="1:7" ht="12.75">
      <c r="A104" s="130" t="s">
        <v>71</v>
      </c>
      <c r="B104" s="100" t="s">
        <v>598</v>
      </c>
      <c r="C104" s="85" t="s">
        <v>72</v>
      </c>
      <c r="D104" s="85">
        <v>900100</v>
      </c>
      <c r="E104" s="102">
        <v>1971</v>
      </c>
      <c r="F104" s="102">
        <v>1971</v>
      </c>
      <c r="G104" s="129">
        <v>1971</v>
      </c>
    </row>
    <row r="105" spans="1:7" ht="38.25">
      <c r="A105" s="139" t="s">
        <v>635</v>
      </c>
      <c r="B105" s="100" t="s">
        <v>634</v>
      </c>
      <c r="C105" s="85"/>
      <c r="D105" s="85"/>
      <c r="E105" s="102">
        <f>E106</f>
        <v>9560</v>
      </c>
      <c r="F105" s="102">
        <f t="shared" ref="F105:G106" si="29">F106</f>
        <v>2007</v>
      </c>
      <c r="G105" s="129">
        <f t="shared" si="29"/>
        <v>2011.9</v>
      </c>
    </row>
    <row r="106" spans="1:7" ht="25.5">
      <c r="A106" s="130" t="s">
        <v>67</v>
      </c>
      <c r="B106" s="100" t="s">
        <v>634</v>
      </c>
      <c r="C106" s="85" t="s">
        <v>68</v>
      </c>
      <c r="D106" s="85"/>
      <c r="E106" s="102">
        <f>E107</f>
        <v>9560</v>
      </c>
      <c r="F106" s="102">
        <f t="shared" si="29"/>
        <v>2007</v>
      </c>
      <c r="G106" s="129">
        <f t="shared" si="29"/>
        <v>2011.9</v>
      </c>
    </row>
    <row r="107" spans="1:7" ht="12.75">
      <c r="A107" s="130" t="s">
        <v>69</v>
      </c>
      <c r="B107" s="100" t="s">
        <v>634</v>
      </c>
      <c r="C107" s="85" t="s">
        <v>70</v>
      </c>
      <c r="D107" s="85">
        <v>900100</v>
      </c>
      <c r="E107" s="102">
        <v>9560</v>
      </c>
      <c r="F107" s="102">
        <v>2007</v>
      </c>
      <c r="G107" s="129">
        <v>2011.9</v>
      </c>
    </row>
    <row r="108" spans="1:7" ht="19.5" customHeight="1">
      <c r="A108" s="131" t="s">
        <v>87</v>
      </c>
      <c r="B108" s="106" t="s">
        <v>159</v>
      </c>
      <c r="C108" s="90"/>
      <c r="D108" s="90"/>
      <c r="E108" s="103">
        <f>E109+E156+E194+E190</f>
        <v>839555.9</v>
      </c>
      <c r="F108" s="103">
        <f t="shared" ref="F108:G108" si="30">F109+F156+F194+F190</f>
        <v>827291.4</v>
      </c>
      <c r="G108" s="125">
        <f t="shared" si="30"/>
        <v>816090.5</v>
      </c>
    </row>
    <row r="109" spans="1:7" ht="25.5">
      <c r="A109" s="127" t="s">
        <v>194</v>
      </c>
      <c r="B109" s="106" t="s">
        <v>160</v>
      </c>
      <c r="C109" s="91"/>
      <c r="D109" s="91"/>
      <c r="E109" s="103">
        <f>E110+E124+E135+E140+E143+E146+E119+E151</f>
        <v>761963.3</v>
      </c>
      <c r="F109" s="103">
        <f>F110+F124+F135+F140+F143+F146+F119+F151</f>
        <v>737969.4</v>
      </c>
      <c r="G109" s="125">
        <f>G110+G124+G135+G140+G143+G146+G119+G151</f>
        <v>737487.6</v>
      </c>
    </row>
    <row r="110" spans="1:7" ht="89.45" customHeight="1">
      <c r="A110" s="136" t="s">
        <v>689</v>
      </c>
      <c r="B110" s="100" t="s">
        <v>195</v>
      </c>
      <c r="C110" s="86"/>
      <c r="D110" s="86"/>
      <c r="E110" s="102">
        <f>E111+E113+E115+E117</f>
        <v>586888</v>
      </c>
      <c r="F110" s="102">
        <f t="shared" ref="F110:G110" si="31">F111+F113+F117+F115</f>
        <v>592412</v>
      </c>
      <c r="G110" s="129">
        <f t="shared" si="31"/>
        <v>592412</v>
      </c>
    </row>
    <row r="111" spans="1:7" ht="38.25">
      <c r="A111" s="130" t="s">
        <v>81</v>
      </c>
      <c r="B111" s="100" t="s">
        <v>195</v>
      </c>
      <c r="C111" s="85" t="s">
        <v>82</v>
      </c>
      <c r="D111" s="85"/>
      <c r="E111" s="102">
        <f>E112</f>
        <v>52469</v>
      </c>
      <c r="F111" s="102">
        <f t="shared" ref="F111:G111" si="32">F112</f>
        <v>51824</v>
      </c>
      <c r="G111" s="102">
        <f t="shared" si="32"/>
        <v>51824</v>
      </c>
    </row>
    <row r="112" spans="1:7" ht="12.75">
      <c r="A112" s="130" t="s">
        <v>88</v>
      </c>
      <c r="B112" s="100" t="s">
        <v>195</v>
      </c>
      <c r="C112" s="85" t="s">
        <v>89</v>
      </c>
      <c r="D112" s="85">
        <v>900303</v>
      </c>
      <c r="E112" s="102">
        <v>52469</v>
      </c>
      <c r="F112" s="102">
        <v>51824</v>
      </c>
      <c r="G112" s="102">
        <v>51824</v>
      </c>
    </row>
    <row r="113" spans="1:7" ht="12.75">
      <c r="A113" s="130" t="s">
        <v>73</v>
      </c>
      <c r="B113" s="100" t="s">
        <v>195</v>
      </c>
      <c r="C113" s="85" t="s">
        <v>74</v>
      </c>
      <c r="D113" s="85"/>
      <c r="E113" s="102">
        <f>E114</f>
        <v>3808</v>
      </c>
      <c r="F113" s="102">
        <f t="shared" ref="F113:G113" si="33">F114</f>
        <v>3802</v>
      </c>
      <c r="G113" s="129">
        <f t="shared" si="33"/>
        <v>3802</v>
      </c>
    </row>
    <row r="114" spans="1:7" ht="25.5">
      <c r="A114" s="130" t="s">
        <v>75</v>
      </c>
      <c r="B114" s="100" t="s">
        <v>195</v>
      </c>
      <c r="C114" s="85" t="s">
        <v>76</v>
      </c>
      <c r="D114" s="85">
        <v>900303</v>
      </c>
      <c r="E114" s="102">
        <v>3808</v>
      </c>
      <c r="F114" s="102">
        <v>3802</v>
      </c>
      <c r="G114" s="129">
        <v>3802</v>
      </c>
    </row>
    <row r="115" spans="1:7" ht="12.75">
      <c r="A115" s="130" t="s">
        <v>63</v>
      </c>
      <c r="B115" s="100" t="s">
        <v>195</v>
      </c>
      <c r="C115" s="85">
        <v>300</v>
      </c>
      <c r="D115" s="79"/>
      <c r="E115" s="102">
        <f>E116</f>
        <v>0</v>
      </c>
      <c r="F115" s="102">
        <f t="shared" ref="F115:G115" si="34">F116</f>
        <v>0</v>
      </c>
      <c r="G115" s="129">
        <f t="shared" si="34"/>
        <v>0</v>
      </c>
    </row>
    <row r="116" spans="1:7" ht="12.75">
      <c r="A116" s="130" t="s">
        <v>65</v>
      </c>
      <c r="B116" s="100" t="s">
        <v>195</v>
      </c>
      <c r="C116" s="85">
        <v>320</v>
      </c>
      <c r="D116" s="85">
        <v>900303</v>
      </c>
      <c r="E116" s="102">
        <v>0</v>
      </c>
      <c r="F116" s="102">
        <v>0</v>
      </c>
      <c r="G116" s="129">
        <v>0</v>
      </c>
    </row>
    <row r="117" spans="1:7" ht="25.5">
      <c r="A117" s="130" t="s">
        <v>67</v>
      </c>
      <c r="B117" s="100" t="s">
        <v>195</v>
      </c>
      <c r="C117" s="85" t="s">
        <v>68</v>
      </c>
      <c r="D117" s="85"/>
      <c r="E117" s="102">
        <f>E118</f>
        <v>530611</v>
      </c>
      <c r="F117" s="102">
        <f t="shared" ref="F117:G117" si="35">F118</f>
        <v>536786</v>
      </c>
      <c r="G117" s="129">
        <f t="shared" si="35"/>
        <v>536786</v>
      </c>
    </row>
    <row r="118" spans="1:7" ht="12.75">
      <c r="A118" s="130" t="s">
        <v>69</v>
      </c>
      <c r="B118" s="100" t="s">
        <v>195</v>
      </c>
      <c r="C118" s="85" t="s">
        <v>70</v>
      </c>
      <c r="D118" s="85">
        <v>900303</v>
      </c>
      <c r="E118" s="102">
        <v>530611</v>
      </c>
      <c r="F118" s="102">
        <v>536786</v>
      </c>
      <c r="G118" s="129">
        <v>536786</v>
      </c>
    </row>
    <row r="119" spans="1:7" ht="114.75">
      <c r="A119" s="130" t="s">
        <v>655</v>
      </c>
      <c r="B119" s="100" t="s">
        <v>654</v>
      </c>
      <c r="C119" s="85"/>
      <c r="D119" s="85"/>
      <c r="E119" s="102">
        <f>E120+E122</f>
        <v>25701</v>
      </c>
      <c r="F119" s="102">
        <f t="shared" ref="F119:G119" si="36">F120+F122</f>
        <v>25701</v>
      </c>
      <c r="G119" s="129">
        <f t="shared" si="36"/>
        <v>25701</v>
      </c>
    </row>
    <row r="120" spans="1:7" ht="38.25">
      <c r="A120" s="130" t="s">
        <v>81</v>
      </c>
      <c r="B120" s="100" t="s">
        <v>654</v>
      </c>
      <c r="C120" s="85" t="s">
        <v>82</v>
      </c>
      <c r="D120" s="85"/>
      <c r="E120" s="102">
        <f>E121</f>
        <v>859</v>
      </c>
      <c r="F120" s="102">
        <f t="shared" ref="F120:G120" si="37">F121</f>
        <v>859</v>
      </c>
      <c r="G120" s="129">
        <f t="shared" si="37"/>
        <v>859</v>
      </c>
    </row>
    <row r="121" spans="1:7" ht="12.75">
      <c r="A121" s="130" t="s">
        <v>88</v>
      </c>
      <c r="B121" s="100" t="s">
        <v>654</v>
      </c>
      <c r="C121" s="85" t="s">
        <v>89</v>
      </c>
      <c r="D121" s="85">
        <v>900203</v>
      </c>
      <c r="E121" s="102">
        <v>859</v>
      </c>
      <c r="F121" s="102">
        <v>859</v>
      </c>
      <c r="G121" s="129">
        <v>859</v>
      </c>
    </row>
    <row r="122" spans="1:7" ht="25.5">
      <c r="A122" s="130" t="s">
        <v>67</v>
      </c>
      <c r="B122" s="100" t="s">
        <v>654</v>
      </c>
      <c r="C122" s="85" t="s">
        <v>68</v>
      </c>
      <c r="D122" s="85"/>
      <c r="E122" s="102">
        <f>E123</f>
        <v>24842</v>
      </c>
      <c r="F122" s="102">
        <f t="shared" ref="F122:G122" si="38">F123</f>
        <v>24842</v>
      </c>
      <c r="G122" s="129">
        <f t="shared" si="38"/>
        <v>24842</v>
      </c>
    </row>
    <row r="123" spans="1:7" ht="12.75">
      <c r="A123" s="130" t="s">
        <v>69</v>
      </c>
      <c r="B123" s="100" t="s">
        <v>654</v>
      </c>
      <c r="C123" s="85" t="s">
        <v>70</v>
      </c>
      <c r="D123" s="85">
        <v>900203</v>
      </c>
      <c r="E123" s="102">
        <v>24842</v>
      </c>
      <c r="F123" s="102">
        <v>24842</v>
      </c>
      <c r="G123" s="129">
        <v>24842</v>
      </c>
    </row>
    <row r="124" spans="1:7" ht="25.5">
      <c r="A124" s="138" t="s">
        <v>196</v>
      </c>
      <c r="B124" s="100" t="s">
        <v>510</v>
      </c>
      <c r="C124" s="86"/>
      <c r="D124" s="86"/>
      <c r="E124" s="102">
        <f>E125+E127+E131+E133+E129</f>
        <v>83666.399999999994</v>
      </c>
      <c r="F124" s="102">
        <f t="shared" ref="F124:G124" si="39">F125+F127+F131+F133+F129</f>
        <v>85109.599999999991</v>
      </c>
      <c r="G124" s="129">
        <f t="shared" si="39"/>
        <v>85109.599999999991</v>
      </c>
    </row>
    <row r="125" spans="1:7" ht="38.25">
      <c r="A125" s="130" t="s">
        <v>81</v>
      </c>
      <c r="B125" s="100" t="s">
        <v>510</v>
      </c>
      <c r="C125" s="85" t="s">
        <v>82</v>
      </c>
      <c r="D125" s="85"/>
      <c r="E125" s="102">
        <f>E126</f>
        <v>1202</v>
      </c>
      <c r="F125" s="102">
        <f t="shared" ref="F125:G125" si="40">F126</f>
        <v>1202</v>
      </c>
      <c r="G125" s="129">
        <f t="shared" si="40"/>
        <v>1202</v>
      </c>
    </row>
    <row r="126" spans="1:7" ht="12.75">
      <c r="A126" s="130" t="s">
        <v>88</v>
      </c>
      <c r="B126" s="100" t="s">
        <v>510</v>
      </c>
      <c r="C126" s="85" t="s">
        <v>89</v>
      </c>
      <c r="D126" s="79" t="s">
        <v>457</v>
      </c>
      <c r="E126" s="102">
        <v>1202</v>
      </c>
      <c r="F126" s="102">
        <v>1202</v>
      </c>
      <c r="G126" s="129">
        <v>1202</v>
      </c>
    </row>
    <row r="127" spans="1:7" ht="12.75">
      <c r="A127" s="130" t="s">
        <v>73</v>
      </c>
      <c r="B127" s="100" t="s">
        <v>510</v>
      </c>
      <c r="C127" s="85" t="s">
        <v>74</v>
      </c>
      <c r="D127" s="79"/>
      <c r="E127" s="102">
        <f>E128</f>
        <v>3741.6</v>
      </c>
      <c r="F127" s="102">
        <f>F128</f>
        <v>4151.3</v>
      </c>
      <c r="G127" s="129">
        <f>G128</f>
        <v>4151.3</v>
      </c>
    </row>
    <row r="128" spans="1:7" ht="25.5">
      <c r="A128" s="130" t="s">
        <v>75</v>
      </c>
      <c r="B128" s="100" t="s">
        <v>510</v>
      </c>
      <c r="C128" s="85" t="s">
        <v>76</v>
      </c>
      <c r="D128" s="79" t="s">
        <v>457</v>
      </c>
      <c r="E128" s="102">
        <v>3741.6</v>
      </c>
      <c r="F128" s="102">
        <v>4151.3</v>
      </c>
      <c r="G128" s="129">
        <v>4151.3</v>
      </c>
    </row>
    <row r="129" spans="1:7" ht="12.75">
      <c r="A129" s="130" t="s">
        <v>63</v>
      </c>
      <c r="B129" s="100" t="s">
        <v>510</v>
      </c>
      <c r="C129" s="85">
        <v>300</v>
      </c>
      <c r="D129" s="79"/>
      <c r="E129" s="102">
        <f>E130</f>
        <v>315</v>
      </c>
      <c r="F129" s="102">
        <f t="shared" ref="F129:G129" si="41">F130</f>
        <v>315</v>
      </c>
      <c r="G129" s="129">
        <f t="shared" si="41"/>
        <v>315</v>
      </c>
    </row>
    <row r="130" spans="1:7" ht="12.75">
      <c r="A130" s="130" t="s">
        <v>65</v>
      </c>
      <c r="B130" s="100" t="s">
        <v>510</v>
      </c>
      <c r="C130" s="85">
        <v>320</v>
      </c>
      <c r="D130" s="79" t="s">
        <v>457</v>
      </c>
      <c r="E130" s="102">
        <v>315</v>
      </c>
      <c r="F130" s="102">
        <v>315</v>
      </c>
      <c r="G130" s="129">
        <v>315</v>
      </c>
    </row>
    <row r="131" spans="1:7" ht="25.5">
      <c r="A131" s="130" t="s">
        <v>67</v>
      </c>
      <c r="B131" s="100" t="s">
        <v>510</v>
      </c>
      <c r="C131" s="85" t="s">
        <v>68</v>
      </c>
      <c r="D131" s="79"/>
      <c r="E131" s="102">
        <f>E132</f>
        <v>77934.899999999994</v>
      </c>
      <c r="F131" s="102">
        <f>F132</f>
        <v>78968.399999999994</v>
      </c>
      <c r="G131" s="129">
        <f>G132</f>
        <v>78968.399999999994</v>
      </c>
    </row>
    <row r="132" spans="1:7" ht="12.75">
      <c r="A132" s="130" t="s">
        <v>69</v>
      </c>
      <c r="B132" s="100" t="s">
        <v>510</v>
      </c>
      <c r="C132" s="85" t="s">
        <v>70</v>
      </c>
      <c r="D132" s="79" t="s">
        <v>457</v>
      </c>
      <c r="E132" s="102">
        <v>77934.899999999994</v>
      </c>
      <c r="F132" s="102">
        <v>78968.399999999994</v>
      </c>
      <c r="G132" s="129">
        <v>78968.399999999994</v>
      </c>
    </row>
    <row r="133" spans="1:7" ht="12.75">
      <c r="A133" s="130" t="s">
        <v>90</v>
      </c>
      <c r="B133" s="100" t="s">
        <v>510</v>
      </c>
      <c r="C133" s="85" t="s">
        <v>91</v>
      </c>
      <c r="D133" s="79"/>
      <c r="E133" s="102">
        <f>E134</f>
        <v>472.9</v>
      </c>
      <c r="F133" s="102">
        <f t="shared" ref="F133:G133" si="42">F134</f>
        <v>472.9</v>
      </c>
      <c r="G133" s="129">
        <f t="shared" si="42"/>
        <v>472.9</v>
      </c>
    </row>
    <row r="134" spans="1:7" ht="12.75">
      <c r="A134" s="130" t="s">
        <v>92</v>
      </c>
      <c r="B134" s="100" t="s">
        <v>510</v>
      </c>
      <c r="C134" s="85" t="s">
        <v>93</v>
      </c>
      <c r="D134" s="79" t="s">
        <v>457</v>
      </c>
      <c r="E134" s="102">
        <v>472.9</v>
      </c>
      <c r="F134" s="102">
        <v>472.9</v>
      </c>
      <c r="G134" s="129">
        <v>472.9</v>
      </c>
    </row>
    <row r="135" spans="1:7" ht="38.25">
      <c r="A135" s="138" t="s">
        <v>514</v>
      </c>
      <c r="B135" s="100" t="s">
        <v>511</v>
      </c>
      <c r="C135" s="85"/>
      <c r="D135" s="79"/>
      <c r="E135" s="102">
        <f>E136+E138</f>
        <v>18396</v>
      </c>
      <c r="F135" s="102">
        <f>F136+F138</f>
        <v>18396</v>
      </c>
      <c r="G135" s="129">
        <f>G136+G138</f>
        <v>18396</v>
      </c>
    </row>
    <row r="136" spans="1:7" ht="12.75">
      <c r="A136" s="130" t="s">
        <v>73</v>
      </c>
      <c r="B136" s="100" t="s">
        <v>511</v>
      </c>
      <c r="C136" s="85" t="s">
        <v>74</v>
      </c>
      <c r="D136" s="79"/>
      <c r="E136" s="102">
        <f>E137</f>
        <v>1314</v>
      </c>
      <c r="F136" s="102">
        <f>F137</f>
        <v>1314</v>
      </c>
      <c r="G136" s="129">
        <f>G137</f>
        <v>1314</v>
      </c>
    </row>
    <row r="137" spans="1:7" ht="25.5">
      <c r="A137" s="130" t="s">
        <v>75</v>
      </c>
      <c r="B137" s="100" t="s">
        <v>511</v>
      </c>
      <c r="C137" s="85" t="s">
        <v>76</v>
      </c>
      <c r="D137" s="79" t="s">
        <v>457</v>
      </c>
      <c r="E137" s="102">
        <v>1314</v>
      </c>
      <c r="F137" s="102">
        <v>1314</v>
      </c>
      <c r="G137" s="129">
        <v>1314</v>
      </c>
    </row>
    <row r="138" spans="1:7" ht="25.5">
      <c r="A138" s="130" t="s">
        <v>67</v>
      </c>
      <c r="B138" s="100" t="s">
        <v>511</v>
      </c>
      <c r="C138" s="85" t="s">
        <v>68</v>
      </c>
      <c r="D138" s="79"/>
      <c r="E138" s="102">
        <f>E139</f>
        <v>17082</v>
      </c>
      <c r="F138" s="102">
        <f>F139</f>
        <v>17082</v>
      </c>
      <c r="G138" s="129">
        <f>G139</f>
        <v>17082</v>
      </c>
    </row>
    <row r="139" spans="1:7" ht="12.75">
      <c r="A139" s="130" t="s">
        <v>69</v>
      </c>
      <c r="B139" s="100" t="s">
        <v>511</v>
      </c>
      <c r="C139" s="85" t="s">
        <v>70</v>
      </c>
      <c r="D139" s="79" t="s">
        <v>457</v>
      </c>
      <c r="E139" s="102">
        <v>17082</v>
      </c>
      <c r="F139" s="102">
        <v>17082</v>
      </c>
      <c r="G139" s="129">
        <v>17082</v>
      </c>
    </row>
    <row r="140" spans="1:7" ht="25.5">
      <c r="A140" s="138" t="s">
        <v>527</v>
      </c>
      <c r="B140" s="100" t="s">
        <v>512</v>
      </c>
      <c r="C140" s="85"/>
      <c r="D140" s="79"/>
      <c r="E140" s="102">
        <f t="shared" ref="E140:G141" si="43">E141</f>
        <v>400</v>
      </c>
      <c r="F140" s="102">
        <f t="shared" si="43"/>
        <v>400</v>
      </c>
      <c r="G140" s="129">
        <f t="shared" si="43"/>
        <v>400</v>
      </c>
    </row>
    <row r="141" spans="1:7" ht="12.75">
      <c r="A141" s="130" t="s">
        <v>63</v>
      </c>
      <c r="B141" s="100" t="s">
        <v>512</v>
      </c>
      <c r="C141" s="85">
        <v>300</v>
      </c>
      <c r="D141" s="79"/>
      <c r="E141" s="102">
        <f t="shared" si="43"/>
        <v>400</v>
      </c>
      <c r="F141" s="102">
        <f t="shared" si="43"/>
        <v>400</v>
      </c>
      <c r="G141" s="129">
        <f t="shared" si="43"/>
        <v>400</v>
      </c>
    </row>
    <row r="142" spans="1:7" ht="12.75">
      <c r="A142" s="130" t="s">
        <v>65</v>
      </c>
      <c r="B142" s="100" t="s">
        <v>512</v>
      </c>
      <c r="C142" s="85">
        <v>320</v>
      </c>
      <c r="D142" s="79" t="s">
        <v>457</v>
      </c>
      <c r="E142" s="102">
        <v>400</v>
      </c>
      <c r="F142" s="102">
        <v>400</v>
      </c>
      <c r="G142" s="129">
        <v>400</v>
      </c>
    </row>
    <row r="143" spans="1:7" ht="38.25">
      <c r="A143" s="138" t="s">
        <v>515</v>
      </c>
      <c r="B143" s="100" t="s">
        <v>513</v>
      </c>
      <c r="C143" s="85"/>
      <c r="D143" s="79"/>
      <c r="E143" s="102">
        <f>E144</f>
        <v>33828.9</v>
      </c>
      <c r="F143" s="102">
        <f t="shared" ref="F143:G143" si="44">F144</f>
        <v>2000</v>
      </c>
      <c r="G143" s="129">
        <f t="shared" si="44"/>
        <v>2000</v>
      </c>
    </row>
    <row r="144" spans="1:7" ht="25.5">
      <c r="A144" s="130" t="s">
        <v>67</v>
      </c>
      <c r="B144" s="100" t="s">
        <v>513</v>
      </c>
      <c r="C144" s="85" t="s">
        <v>68</v>
      </c>
      <c r="D144" s="79"/>
      <c r="E144" s="102">
        <f t="shared" ref="E144:G144" si="45">E145</f>
        <v>33828.9</v>
      </c>
      <c r="F144" s="102">
        <f t="shared" si="45"/>
        <v>2000</v>
      </c>
      <c r="G144" s="129">
        <f t="shared" si="45"/>
        <v>2000</v>
      </c>
    </row>
    <row r="145" spans="1:7" ht="12.75">
      <c r="A145" s="130" t="s">
        <v>69</v>
      </c>
      <c r="B145" s="100" t="s">
        <v>513</v>
      </c>
      <c r="C145" s="85" t="s">
        <v>70</v>
      </c>
      <c r="D145" s="79" t="s">
        <v>457</v>
      </c>
      <c r="E145" s="102">
        <v>33828.9</v>
      </c>
      <c r="F145" s="102">
        <v>2000</v>
      </c>
      <c r="G145" s="129">
        <v>2000</v>
      </c>
    </row>
    <row r="146" spans="1:7" ht="38.25">
      <c r="A146" s="138" t="s">
        <v>517</v>
      </c>
      <c r="B146" s="100" t="s">
        <v>516</v>
      </c>
      <c r="C146" s="85"/>
      <c r="D146" s="79"/>
      <c r="E146" s="102">
        <f>E147+E149</f>
        <v>4747.2</v>
      </c>
      <c r="F146" s="102">
        <f>F147+F149</f>
        <v>5676</v>
      </c>
      <c r="G146" s="129">
        <f>G147+G149</f>
        <v>5676</v>
      </c>
    </row>
    <row r="147" spans="1:7" ht="12.75">
      <c r="A147" s="130" t="s">
        <v>73</v>
      </c>
      <c r="B147" s="100" t="s">
        <v>516</v>
      </c>
      <c r="C147" s="85" t="s">
        <v>74</v>
      </c>
      <c r="D147" s="79"/>
      <c r="E147" s="102">
        <f>E148</f>
        <v>2497.1999999999998</v>
      </c>
      <c r="F147" s="102">
        <f>F148</f>
        <v>2497.1999999999998</v>
      </c>
      <c r="G147" s="129">
        <f t="shared" ref="G147" si="46">G148</f>
        <v>2497.1999999999998</v>
      </c>
    </row>
    <row r="148" spans="1:7" ht="25.5">
      <c r="A148" s="130" t="s">
        <v>75</v>
      </c>
      <c r="B148" s="100" t="s">
        <v>516</v>
      </c>
      <c r="C148" s="85" t="s">
        <v>76</v>
      </c>
      <c r="D148" s="79" t="s">
        <v>457</v>
      </c>
      <c r="E148" s="102">
        <v>2497.1999999999998</v>
      </c>
      <c r="F148" s="102">
        <v>2497.1999999999998</v>
      </c>
      <c r="G148" s="129">
        <v>2497.1999999999998</v>
      </c>
    </row>
    <row r="149" spans="1:7" ht="25.5">
      <c r="A149" s="130" t="s">
        <v>67</v>
      </c>
      <c r="B149" s="100" t="s">
        <v>516</v>
      </c>
      <c r="C149" s="85" t="s">
        <v>68</v>
      </c>
      <c r="D149" s="79"/>
      <c r="E149" s="102">
        <f>E150</f>
        <v>2250</v>
      </c>
      <c r="F149" s="102">
        <f>F150</f>
        <v>3178.8</v>
      </c>
      <c r="G149" s="129">
        <f t="shared" ref="G149" si="47">G150</f>
        <v>3178.8</v>
      </c>
    </row>
    <row r="150" spans="1:7" ht="12.75">
      <c r="A150" s="130" t="s">
        <v>69</v>
      </c>
      <c r="B150" s="100" t="s">
        <v>516</v>
      </c>
      <c r="C150" s="85" t="s">
        <v>70</v>
      </c>
      <c r="D150" s="79" t="s">
        <v>457</v>
      </c>
      <c r="E150" s="102">
        <v>2250</v>
      </c>
      <c r="F150" s="102">
        <v>3178.8</v>
      </c>
      <c r="G150" s="129">
        <v>3178.8</v>
      </c>
    </row>
    <row r="151" spans="1:7" ht="51">
      <c r="A151" s="130" t="s">
        <v>682</v>
      </c>
      <c r="B151" s="100" t="s">
        <v>681</v>
      </c>
      <c r="C151" s="85"/>
      <c r="D151" s="79"/>
      <c r="E151" s="102">
        <f>E154+E152</f>
        <v>8335.7999999999993</v>
      </c>
      <c r="F151" s="102">
        <f t="shared" ref="F151:G151" si="48">F154+F152</f>
        <v>8274.7999999999993</v>
      </c>
      <c r="G151" s="129">
        <f t="shared" si="48"/>
        <v>7793</v>
      </c>
    </row>
    <row r="152" spans="1:7" ht="12.75">
      <c r="A152" s="130" t="s">
        <v>73</v>
      </c>
      <c r="B152" s="100" t="s">
        <v>681</v>
      </c>
      <c r="C152" s="85" t="s">
        <v>74</v>
      </c>
      <c r="D152" s="79"/>
      <c r="E152" s="102">
        <f>E153</f>
        <v>1575.3</v>
      </c>
      <c r="F152" s="102">
        <f t="shared" ref="F152:G152" si="49">F153</f>
        <v>1575.3</v>
      </c>
      <c r="G152" s="129">
        <f t="shared" si="49"/>
        <v>1575.3</v>
      </c>
    </row>
    <row r="153" spans="1:7" ht="25.5">
      <c r="A153" s="130" t="s">
        <v>75</v>
      </c>
      <c r="B153" s="100" t="s">
        <v>681</v>
      </c>
      <c r="C153" s="85" t="s">
        <v>76</v>
      </c>
      <c r="D153" s="79" t="s">
        <v>457</v>
      </c>
      <c r="E153" s="102">
        <v>1575.3</v>
      </c>
      <c r="F153" s="102">
        <v>1575.3</v>
      </c>
      <c r="G153" s="129">
        <v>1575.3</v>
      </c>
    </row>
    <row r="154" spans="1:7" ht="25.5">
      <c r="A154" s="130" t="s">
        <v>67</v>
      </c>
      <c r="B154" s="100" t="s">
        <v>681</v>
      </c>
      <c r="C154" s="85" t="s">
        <v>68</v>
      </c>
      <c r="D154" s="79"/>
      <c r="E154" s="102">
        <f>E155</f>
        <v>6760.5</v>
      </c>
      <c r="F154" s="102">
        <f t="shared" ref="F154:G154" si="50">F155</f>
        <v>6699.5</v>
      </c>
      <c r="G154" s="129">
        <f t="shared" si="50"/>
        <v>6217.7</v>
      </c>
    </row>
    <row r="155" spans="1:7" ht="12.75">
      <c r="A155" s="130" t="s">
        <v>69</v>
      </c>
      <c r="B155" s="100" t="s">
        <v>681</v>
      </c>
      <c r="C155" s="85" t="s">
        <v>70</v>
      </c>
      <c r="D155" s="79" t="s">
        <v>457</v>
      </c>
      <c r="E155" s="102">
        <v>6760.5</v>
      </c>
      <c r="F155" s="102">
        <v>6699.5</v>
      </c>
      <c r="G155" s="129">
        <v>6217.7</v>
      </c>
    </row>
    <row r="156" spans="1:7" ht="38.25">
      <c r="A156" s="127" t="s">
        <v>197</v>
      </c>
      <c r="B156" s="106" t="s">
        <v>198</v>
      </c>
      <c r="C156" s="91"/>
      <c r="D156" s="91"/>
      <c r="E156" s="103">
        <f>E157+E162+E169+E183+E187+E179+E174+E165</f>
        <v>61418.8</v>
      </c>
      <c r="F156" s="103">
        <f>F157+F162+F169+F183+F187+F179+F174+F165</f>
        <v>64633.1</v>
      </c>
      <c r="G156" s="125">
        <f>G157+G162+G169+G183+G187+G179+G174+G165</f>
        <v>64671</v>
      </c>
    </row>
    <row r="157" spans="1:7" ht="38.25">
      <c r="A157" s="136" t="s">
        <v>666</v>
      </c>
      <c r="B157" s="100" t="s">
        <v>199</v>
      </c>
      <c r="C157" s="86"/>
      <c r="D157" s="86"/>
      <c r="E157" s="102">
        <f>E158+E160</f>
        <v>4370</v>
      </c>
      <c r="F157" s="102">
        <f t="shared" ref="F157:G157" si="51">F158+F160</f>
        <v>4370</v>
      </c>
      <c r="G157" s="129">
        <f t="shared" si="51"/>
        <v>4370</v>
      </c>
    </row>
    <row r="158" spans="1:7" ht="40.700000000000003" customHeight="1">
      <c r="A158" s="130" t="s">
        <v>81</v>
      </c>
      <c r="B158" s="100" t="s">
        <v>199</v>
      </c>
      <c r="C158" s="85" t="s">
        <v>82</v>
      </c>
      <c r="D158" s="85"/>
      <c r="E158" s="102">
        <f>E159</f>
        <v>3755.1</v>
      </c>
      <c r="F158" s="102">
        <f t="shared" ref="F158:G158" si="52">F159</f>
        <v>3755.1</v>
      </c>
      <c r="G158" s="129">
        <f t="shared" si="52"/>
        <v>3755.1</v>
      </c>
    </row>
    <row r="159" spans="1:7" ht="15.75" customHeight="1">
      <c r="A159" s="130" t="s">
        <v>83</v>
      </c>
      <c r="B159" s="100" t="s">
        <v>199</v>
      </c>
      <c r="C159" s="85" t="s">
        <v>84</v>
      </c>
      <c r="D159" s="85">
        <v>900303</v>
      </c>
      <c r="E159" s="102">
        <v>3755.1</v>
      </c>
      <c r="F159" s="102">
        <v>3755.1</v>
      </c>
      <c r="G159" s="129">
        <v>3755.1</v>
      </c>
    </row>
    <row r="160" spans="1:7" ht="12.75">
      <c r="A160" s="130" t="s">
        <v>73</v>
      </c>
      <c r="B160" s="100" t="s">
        <v>199</v>
      </c>
      <c r="C160" s="85" t="s">
        <v>74</v>
      </c>
      <c r="D160" s="85"/>
      <c r="E160" s="102">
        <f>E161</f>
        <v>614.9</v>
      </c>
      <c r="F160" s="102">
        <f t="shared" ref="F160:G160" si="53">F161</f>
        <v>614.9</v>
      </c>
      <c r="G160" s="129">
        <f t="shared" si="53"/>
        <v>614.9</v>
      </c>
    </row>
    <row r="161" spans="1:7" ht="25.5">
      <c r="A161" s="130" t="s">
        <v>75</v>
      </c>
      <c r="B161" s="100" t="s">
        <v>199</v>
      </c>
      <c r="C161" s="85" t="s">
        <v>76</v>
      </c>
      <c r="D161" s="85">
        <v>900303</v>
      </c>
      <c r="E161" s="102">
        <v>614.9</v>
      </c>
      <c r="F161" s="102">
        <v>614.9</v>
      </c>
      <c r="G161" s="129">
        <v>614.9</v>
      </c>
    </row>
    <row r="162" spans="1:7" ht="38.25">
      <c r="A162" s="136" t="s">
        <v>667</v>
      </c>
      <c r="B162" s="100" t="s">
        <v>276</v>
      </c>
      <c r="C162" s="85"/>
      <c r="D162" s="85"/>
      <c r="E162" s="102">
        <f t="shared" ref="E162:G163" si="54">E163</f>
        <v>781.2</v>
      </c>
      <c r="F162" s="102">
        <f t="shared" si="54"/>
        <v>781.2</v>
      </c>
      <c r="G162" s="129">
        <f t="shared" si="54"/>
        <v>781.2</v>
      </c>
    </row>
    <row r="163" spans="1:7" ht="38.25">
      <c r="A163" s="130" t="s">
        <v>81</v>
      </c>
      <c r="B163" s="100" t="s">
        <v>276</v>
      </c>
      <c r="C163" s="85" t="s">
        <v>82</v>
      </c>
      <c r="D163" s="79"/>
      <c r="E163" s="102">
        <f t="shared" si="54"/>
        <v>781.2</v>
      </c>
      <c r="F163" s="102">
        <f t="shared" si="54"/>
        <v>781.2</v>
      </c>
      <c r="G163" s="129">
        <f t="shared" si="54"/>
        <v>781.2</v>
      </c>
    </row>
    <row r="164" spans="1:7" ht="12.75">
      <c r="A164" s="130" t="s">
        <v>83</v>
      </c>
      <c r="B164" s="100" t="s">
        <v>276</v>
      </c>
      <c r="C164" s="85" t="s">
        <v>84</v>
      </c>
      <c r="D164" s="79" t="s">
        <v>457</v>
      </c>
      <c r="E164" s="102">
        <v>781.2</v>
      </c>
      <c r="F164" s="102">
        <v>781.2</v>
      </c>
      <c r="G164" s="129">
        <v>781.2</v>
      </c>
    </row>
    <row r="165" spans="1:7" ht="50.25" customHeight="1">
      <c r="A165" s="130" t="s">
        <v>749</v>
      </c>
      <c r="B165" s="100" t="s">
        <v>706</v>
      </c>
      <c r="C165" s="85"/>
      <c r="D165" s="85"/>
      <c r="E165" s="102">
        <f>E166</f>
        <v>18649</v>
      </c>
      <c r="F165" s="102">
        <f t="shared" ref="F165:G165" si="55">F166</f>
        <v>18649</v>
      </c>
      <c r="G165" s="129">
        <f t="shared" si="55"/>
        <v>18649</v>
      </c>
    </row>
    <row r="166" spans="1:7" ht="12.75">
      <c r="A166" s="130" t="s">
        <v>73</v>
      </c>
      <c r="B166" s="100" t="s">
        <v>706</v>
      </c>
      <c r="C166" s="85" t="s">
        <v>74</v>
      </c>
      <c r="D166" s="85"/>
      <c r="E166" s="102">
        <f>E167+E168</f>
        <v>18649</v>
      </c>
      <c r="F166" s="102">
        <f t="shared" ref="F166:G166" si="56">F167+F168</f>
        <v>18649</v>
      </c>
      <c r="G166" s="129">
        <f t="shared" si="56"/>
        <v>18649</v>
      </c>
    </row>
    <row r="167" spans="1:7" ht="25.5">
      <c r="A167" s="130" t="s">
        <v>75</v>
      </c>
      <c r="B167" s="100" t="s">
        <v>706</v>
      </c>
      <c r="C167" s="85" t="s">
        <v>76</v>
      </c>
      <c r="D167" s="85">
        <v>900302</v>
      </c>
      <c r="E167" s="102">
        <v>16784</v>
      </c>
      <c r="F167" s="102">
        <v>14826</v>
      </c>
      <c r="G167" s="129">
        <v>14826</v>
      </c>
    </row>
    <row r="168" spans="1:7" ht="25.5">
      <c r="A168" s="130" t="s">
        <v>75</v>
      </c>
      <c r="B168" s="100" t="s">
        <v>706</v>
      </c>
      <c r="C168" s="85" t="s">
        <v>76</v>
      </c>
      <c r="D168" s="85">
        <v>900100</v>
      </c>
      <c r="E168" s="102">
        <v>1865</v>
      </c>
      <c r="F168" s="102">
        <v>3823</v>
      </c>
      <c r="G168" s="129">
        <v>3823</v>
      </c>
    </row>
    <row r="169" spans="1:7" ht="38.25">
      <c r="A169" s="136" t="s">
        <v>200</v>
      </c>
      <c r="B169" s="100" t="s">
        <v>201</v>
      </c>
      <c r="C169" s="86"/>
      <c r="D169" s="86"/>
      <c r="E169" s="102">
        <f>E170+E172</f>
        <v>94</v>
      </c>
      <c r="F169" s="102">
        <f>F170+F172</f>
        <v>94</v>
      </c>
      <c r="G169" s="129">
        <f>G170+G172</f>
        <v>94</v>
      </c>
    </row>
    <row r="170" spans="1:7" ht="12.75">
      <c r="A170" s="130" t="s">
        <v>63</v>
      </c>
      <c r="B170" s="100" t="s">
        <v>201</v>
      </c>
      <c r="C170" s="85" t="s">
        <v>64</v>
      </c>
      <c r="D170" s="85"/>
      <c r="E170" s="102">
        <f>E171</f>
        <v>72.7</v>
      </c>
      <c r="F170" s="102">
        <f>F171</f>
        <v>72.7</v>
      </c>
      <c r="G170" s="129">
        <f>G171</f>
        <v>72.7</v>
      </c>
    </row>
    <row r="171" spans="1:7" ht="12.75">
      <c r="A171" s="130" t="s">
        <v>65</v>
      </c>
      <c r="B171" s="100" t="s">
        <v>201</v>
      </c>
      <c r="C171" s="85" t="s">
        <v>66</v>
      </c>
      <c r="D171" s="85">
        <v>900303</v>
      </c>
      <c r="E171" s="102">
        <v>72.7</v>
      </c>
      <c r="F171" s="102">
        <v>72.7</v>
      </c>
      <c r="G171" s="129">
        <v>72.7</v>
      </c>
    </row>
    <row r="172" spans="1:7" ht="25.5">
      <c r="A172" s="130" t="s">
        <v>67</v>
      </c>
      <c r="B172" s="100" t="s">
        <v>201</v>
      </c>
      <c r="C172" s="85" t="s">
        <v>68</v>
      </c>
      <c r="D172" s="85"/>
      <c r="E172" s="102">
        <f>E173</f>
        <v>21.3</v>
      </c>
      <c r="F172" s="102">
        <f>F173</f>
        <v>21.3</v>
      </c>
      <c r="G172" s="129">
        <f>G173</f>
        <v>21.3</v>
      </c>
    </row>
    <row r="173" spans="1:7" ht="12.75">
      <c r="A173" s="130" t="s">
        <v>69</v>
      </c>
      <c r="B173" s="100" t="s">
        <v>201</v>
      </c>
      <c r="C173" s="85" t="s">
        <v>70</v>
      </c>
      <c r="D173" s="85">
        <v>900303</v>
      </c>
      <c r="E173" s="102">
        <v>21.3</v>
      </c>
      <c r="F173" s="102">
        <v>21.3</v>
      </c>
      <c r="G173" s="129">
        <v>21.3</v>
      </c>
    </row>
    <row r="174" spans="1:7" ht="25.5">
      <c r="A174" s="130" t="s">
        <v>651</v>
      </c>
      <c r="B174" s="100" t="s">
        <v>652</v>
      </c>
      <c r="C174" s="85"/>
      <c r="D174" s="85"/>
      <c r="E174" s="102">
        <f>E175</f>
        <v>28554.7</v>
      </c>
      <c r="F174" s="102">
        <f t="shared" ref="F174:G174" si="57">F175</f>
        <v>30469</v>
      </c>
      <c r="G174" s="129">
        <f t="shared" si="57"/>
        <v>30506.9</v>
      </c>
    </row>
    <row r="175" spans="1:7" ht="12.75">
      <c r="A175" s="130" t="s">
        <v>73</v>
      </c>
      <c r="B175" s="100" t="s">
        <v>652</v>
      </c>
      <c r="C175" s="85">
        <v>200</v>
      </c>
      <c r="D175" s="85"/>
      <c r="E175" s="102">
        <f>E177+E178+E176</f>
        <v>28554.7</v>
      </c>
      <c r="F175" s="102">
        <f t="shared" ref="F175:G175" si="58">F177+F178+F176</f>
        <v>30469</v>
      </c>
      <c r="G175" s="129">
        <f t="shared" si="58"/>
        <v>30506.9</v>
      </c>
    </row>
    <row r="176" spans="1:7" ht="25.5">
      <c r="A176" s="130" t="s">
        <v>75</v>
      </c>
      <c r="B176" s="100" t="s">
        <v>652</v>
      </c>
      <c r="C176" s="85">
        <v>240</v>
      </c>
      <c r="D176" s="85">
        <v>900202</v>
      </c>
      <c r="E176" s="102">
        <v>15419.5</v>
      </c>
      <c r="F176" s="102">
        <v>17062.599999999999</v>
      </c>
      <c r="G176" s="129">
        <v>17083.900000000001</v>
      </c>
    </row>
    <row r="177" spans="1:7" ht="25.5">
      <c r="A177" s="130" t="s">
        <v>75</v>
      </c>
      <c r="B177" s="100" t="s">
        <v>652</v>
      </c>
      <c r="C177" s="85">
        <v>240</v>
      </c>
      <c r="D177" s="85">
        <v>900302</v>
      </c>
      <c r="E177" s="102">
        <v>10072.200000000001</v>
      </c>
      <c r="F177" s="102">
        <v>10226.799999999999</v>
      </c>
      <c r="G177" s="129">
        <v>9758.2000000000007</v>
      </c>
    </row>
    <row r="178" spans="1:7" ht="25.5">
      <c r="A178" s="130" t="s">
        <v>75</v>
      </c>
      <c r="B178" s="100" t="s">
        <v>652</v>
      </c>
      <c r="C178" s="85">
        <v>240</v>
      </c>
      <c r="D178" s="85">
        <v>900100</v>
      </c>
      <c r="E178" s="102">
        <v>3063</v>
      </c>
      <c r="F178" s="102">
        <v>3179.6</v>
      </c>
      <c r="G178" s="129">
        <v>3664.8</v>
      </c>
    </row>
    <row r="179" spans="1:7" ht="25.5">
      <c r="A179" s="130" t="s">
        <v>643</v>
      </c>
      <c r="B179" s="100" t="s">
        <v>644</v>
      </c>
      <c r="C179" s="85"/>
      <c r="D179" s="85"/>
      <c r="E179" s="102">
        <f>E180</f>
        <v>0</v>
      </c>
      <c r="F179" s="102">
        <f t="shared" ref="F179:G179" si="59">F180</f>
        <v>0</v>
      </c>
      <c r="G179" s="129">
        <f t="shared" si="59"/>
        <v>0</v>
      </c>
    </row>
    <row r="180" spans="1:7" ht="12.75">
      <c r="A180" s="130" t="s">
        <v>73</v>
      </c>
      <c r="B180" s="100" t="s">
        <v>644</v>
      </c>
      <c r="C180" s="85" t="s">
        <v>74</v>
      </c>
      <c r="D180" s="85"/>
      <c r="E180" s="102">
        <f>E181+E182</f>
        <v>0</v>
      </c>
      <c r="F180" s="102">
        <f>F181+F182</f>
        <v>0</v>
      </c>
      <c r="G180" s="129">
        <f>G181+G182</f>
        <v>0</v>
      </c>
    </row>
    <row r="181" spans="1:7" ht="25.5">
      <c r="A181" s="130" t="s">
        <v>75</v>
      </c>
      <c r="B181" s="100" t="s">
        <v>644</v>
      </c>
      <c r="C181" s="85" t="s">
        <v>76</v>
      </c>
      <c r="D181" s="85">
        <v>900302</v>
      </c>
      <c r="E181" s="102"/>
      <c r="F181" s="102">
        <v>0</v>
      </c>
      <c r="G181" s="129">
        <v>0</v>
      </c>
    </row>
    <row r="182" spans="1:7" ht="25.5">
      <c r="A182" s="130" t="s">
        <v>75</v>
      </c>
      <c r="B182" s="100" t="s">
        <v>644</v>
      </c>
      <c r="C182" s="86">
        <v>240</v>
      </c>
      <c r="D182" s="85">
        <v>900100</v>
      </c>
      <c r="E182" s="102"/>
      <c r="F182" s="102"/>
      <c r="G182" s="129"/>
    </row>
    <row r="183" spans="1:7" ht="28.5" customHeight="1">
      <c r="A183" s="136" t="s">
        <v>202</v>
      </c>
      <c r="B183" s="100" t="s">
        <v>203</v>
      </c>
      <c r="C183" s="86"/>
      <c r="D183" s="86"/>
      <c r="E183" s="102">
        <f>E184</f>
        <v>1738</v>
      </c>
      <c r="F183" s="102">
        <f t="shared" ref="F183:G183" si="60">F184</f>
        <v>1738</v>
      </c>
      <c r="G183" s="129">
        <f t="shared" si="60"/>
        <v>1738</v>
      </c>
    </row>
    <row r="184" spans="1:7" ht="25.5">
      <c r="A184" s="130" t="s">
        <v>67</v>
      </c>
      <c r="B184" s="100" t="s">
        <v>203</v>
      </c>
      <c r="C184" s="85" t="s">
        <v>68</v>
      </c>
      <c r="D184" s="85"/>
      <c r="E184" s="102">
        <f>E185+E186</f>
        <v>1738</v>
      </c>
      <c r="F184" s="102">
        <f>F185+F186</f>
        <v>1738</v>
      </c>
      <c r="G184" s="129">
        <f t="shared" ref="G184" si="61">G185+G186</f>
        <v>1738</v>
      </c>
    </row>
    <row r="185" spans="1:7" ht="12.75">
      <c r="A185" s="130" t="s">
        <v>69</v>
      </c>
      <c r="B185" s="100" t="s">
        <v>203</v>
      </c>
      <c r="C185" s="85" t="s">
        <v>70</v>
      </c>
      <c r="D185" s="85">
        <v>900302</v>
      </c>
      <c r="E185" s="102">
        <v>869</v>
      </c>
      <c r="F185" s="102">
        <v>869</v>
      </c>
      <c r="G185" s="129">
        <v>869</v>
      </c>
    </row>
    <row r="186" spans="1:7" ht="12.75">
      <c r="A186" s="130" t="s">
        <v>69</v>
      </c>
      <c r="B186" s="100" t="s">
        <v>203</v>
      </c>
      <c r="C186" s="85" t="s">
        <v>70</v>
      </c>
      <c r="D186" s="85">
        <v>900100</v>
      </c>
      <c r="E186" s="102">
        <v>869</v>
      </c>
      <c r="F186" s="102">
        <v>869</v>
      </c>
      <c r="G186" s="129">
        <v>869</v>
      </c>
    </row>
    <row r="187" spans="1:7" ht="27" customHeight="1">
      <c r="A187" s="136" t="s">
        <v>204</v>
      </c>
      <c r="B187" s="100" t="s">
        <v>205</v>
      </c>
      <c r="C187" s="85"/>
      <c r="D187" s="85"/>
      <c r="E187" s="102">
        <f>E188</f>
        <v>7231.9</v>
      </c>
      <c r="F187" s="102">
        <f t="shared" ref="F187:G187" si="62">F188</f>
        <v>8531.9</v>
      </c>
      <c r="G187" s="129">
        <f t="shared" si="62"/>
        <v>8531.9</v>
      </c>
    </row>
    <row r="188" spans="1:7" ht="25.5">
      <c r="A188" s="130" t="s">
        <v>67</v>
      </c>
      <c r="B188" s="100" t="s">
        <v>205</v>
      </c>
      <c r="C188" s="85" t="s">
        <v>68</v>
      </c>
      <c r="D188" s="85"/>
      <c r="E188" s="102">
        <f>E189</f>
        <v>7231.9</v>
      </c>
      <c r="F188" s="102">
        <f>F189</f>
        <v>8531.9</v>
      </c>
      <c r="G188" s="129">
        <f>G189</f>
        <v>8531.9</v>
      </c>
    </row>
    <row r="189" spans="1:7" ht="12.75">
      <c r="A189" s="130" t="s">
        <v>69</v>
      </c>
      <c r="B189" s="100" t="s">
        <v>205</v>
      </c>
      <c r="C189" s="85" t="s">
        <v>70</v>
      </c>
      <c r="D189" s="85">
        <v>900100</v>
      </c>
      <c r="E189" s="102">
        <v>7231.9</v>
      </c>
      <c r="F189" s="102">
        <v>8531.9</v>
      </c>
      <c r="G189" s="129">
        <v>8531.9</v>
      </c>
    </row>
    <row r="190" spans="1:7" ht="38.25">
      <c r="A190" s="127" t="s">
        <v>249</v>
      </c>
      <c r="B190" s="106" t="s">
        <v>602</v>
      </c>
      <c r="C190" s="93"/>
      <c r="D190" s="93"/>
      <c r="E190" s="103">
        <f t="shared" ref="E190:G192" si="63">E191</f>
        <v>3133.7</v>
      </c>
      <c r="F190" s="103">
        <f t="shared" si="63"/>
        <v>3500</v>
      </c>
      <c r="G190" s="125">
        <f t="shared" si="63"/>
        <v>3500</v>
      </c>
    </row>
    <row r="191" spans="1:7" ht="25.5">
      <c r="A191" s="138" t="s">
        <v>196</v>
      </c>
      <c r="B191" s="100" t="s">
        <v>603</v>
      </c>
      <c r="C191" s="85"/>
      <c r="D191" s="85"/>
      <c r="E191" s="102">
        <f t="shared" si="63"/>
        <v>3133.7</v>
      </c>
      <c r="F191" s="102">
        <f t="shared" si="63"/>
        <v>3500</v>
      </c>
      <c r="G191" s="129">
        <f t="shared" si="63"/>
        <v>3500</v>
      </c>
    </row>
    <row r="192" spans="1:7" ht="25.5">
      <c r="A192" s="130" t="s">
        <v>67</v>
      </c>
      <c r="B192" s="100" t="s">
        <v>603</v>
      </c>
      <c r="C192" s="85" t="s">
        <v>68</v>
      </c>
      <c r="D192" s="85"/>
      <c r="E192" s="102">
        <f>E193</f>
        <v>3133.7</v>
      </c>
      <c r="F192" s="102">
        <f t="shared" si="63"/>
        <v>3500</v>
      </c>
      <c r="G192" s="129">
        <f t="shared" si="63"/>
        <v>3500</v>
      </c>
    </row>
    <row r="193" spans="1:7" ht="12.75">
      <c r="A193" s="130" t="s">
        <v>69</v>
      </c>
      <c r="B193" s="100" t="s">
        <v>603</v>
      </c>
      <c r="C193" s="85" t="s">
        <v>70</v>
      </c>
      <c r="D193" s="85">
        <v>900100</v>
      </c>
      <c r="E193" s="102">
        <v>3133.7</v>
      </c>
      <c r="F193" s="102">
        <v>3500</v>
      </c>
      <c r="G193" s="129">
        <v>3500</v>
      </c>
    </row>
    <row r="194" spans="1:7" ht="12.75">
      <c r="A194" s="127" t="s">
        <v>169</v>
      </c>
      <c r="B194" s="106" t="s">
        <v>206</v>
      </c>
      <c r="C194" s="79"/>
      <c r="D194" s="79"/>
      <c r="E194" s="118">
        <f>E200+E205+E195</f>
        <v>13040.1</v>
      </c>
      <c r="F194" s="118">
        <f t="shared" ref="F194:G194" si="64">F200+F205+F195</f>
        <v>21188.9</v>
      </c>
      <c r="G194" s="179">
        <f t="shared" si="64"/>
        <v>10431.9</v>
      </c>
    </row>
    <row r="195" spans="1:7" ht="45.75" customHeight="1">
      <c r="A195" s="136" t="s">
        <v>733</v>
      </c>
      <c r="B195" s="100" t="s">
        <v>207</v>
      </c>
      <c r="C195" s="85"/>
      <c r="D195" s="85"/>
      <c r="E195" s="117">
        <f>E196</f>
        <v>8040.1</v>
      </c>
      <c r="F195" s="117">
        <f>F196</f>
        <v>8040.1</v>
      </c>
      <c r="G195" s="180">
        <f>G196</f>
        <v>6431.9</v>
      </c>
    </row>
    <row r="196" spans="1:7" ht="12.75">
      <c r="A196" s="130" t="s">
        <v>73</v>
      </c>
      <c r="B196" s="100" t="s">
        <v>207</v>
      </c>
      <c r="C196" s="85">
        <v>200</v>
      </c>
      <c r="D196" s="85"/>
      <c r="E196" s="117">
        <f>SUM(E197:E199)</f>
        <v>8040.1</v>
      </c>
      <c r="F196" s="117">
        <f>F197+F199+F198</f>
        <v>8040.1</v>
      </c>
      <c r="G196" s="180">
        <f>G197+G199+G198</f>
        <v>6431.9</v>
      </c>
    </row>
    <row r="197" spans="1:7" ht="25.5">
      <c r="A197" s="130" t="s">
        <v>75</v>
      </c>
      <c r="B197" s="100" t="s">
        <v>207</v>
      </c>
      <c r="C197" s="86">
        <v>240</v>
      </c>
      <c r="D197" s="85">
        <v>900202</v>
      </c>
      <c r="E197" s="102">
        <v>5882.8</v>
      </c>
      <c r="F197" s="102">
        <v>5882.8</v>
      </c>
      <c r="G197" s="180">
        <v>4705.5</v>
      </c>
    </row>
    <row r="198" spans="1:7" ht="25.5">
      <c r="A198" s="130" t="s">
        <v>75</v>
      </c>
      <c r="B198" s="100" t="s">
        <v>207</v>
      </c>
      <c r="C198" s="86">
        <v>240</v>
      </c>
      <c r="D198" s="85">
        <v>900302</v>
      </c>
      <c r="E198" s="102">
        <v>1961.2</v>
      </c>
      <c r="F198" s="102">
        <v>1961.2</v>
      </c>
      <c r="G198" s="180">
        <v>1569.5</v>
      </c>
    </row>
    <row r="199" spans="1:7" ht="25.5">
      <c r="A199" s="130" t="s">
        <v>75</v>
      </c>
      <c r="B199" s="100" t="s">
        <v>207</v>
      </c>
      <c r="C199" s="86">
        <v>240</v>
      </c>
      <c r="D199" s="85">
        <v>900100</v>
      </c>
      <c r="E199" s="102">
        <v>196.1</v>
      </c>
      <c r="F199" s="117">
        <v>196.1</v>
      </c>
      <c r="G199" s="180">
        <v>156.9</v>
      </c>
    </row>
    <row r="200" spans="1:7" ht="38.25" customHeight="1">
      <c r="A200" s="136" t="s">
        <v>590</v>
      </c>
      <c r="B200" s="100" t="s">
        <v>277</v>
      </c>
      <c r="C200" s="85"/>
      <c r="D200" s="85"/>
      <c r="E200" s="117">
        <f>E201</f>
        <v>0</v>
      </c>
      <c r="F200" s="117">
        <f>F201</f>
        <v>8148.8</v>
      </c>
      <c r="G200" s="180">
        <f>G201</f>
        <v>0</v>
      </c>
    </row>
    <row r="201" spans="1:7" ht="12.75">
      <c r="A201" s="130" t="s">
        <v>73</v>
      </c>
      <c r="B201" s="100" t="s">
        <v>277</v>
      </c>
      <c r="C201" s="85">
        <v>200</v>
      </c>
      <c r="D201" s="85"/>
      <c r="E201" s="117">
        <f>E202+E203+E204</f>
        <v>0</v>
      </c>
      <c r="F201" s="117">
        <f>F202+F203+F204</f>
        <v>8148.8</v>
      </c>
      <c r="G201" s="180">
        <f t="shared" ref="G201" si="65">G202+G203+G204</f>
        <v>0</v>
      </c>
    </row>
    <row r="202" spans="1:7" ht="25.5">
      <c r="A202" s="130" t="s">
        <v>75</v>
      </c>
      <c r="B202" s="100" t="s">
        <v>277</v>
      </c>
      <c r="C202" s="86">
        <v>240</v>
      </c>
      <c r="D202" s="85">
        <v>900202</v>
      </c>
      <c r="E202" s="102">
        <v>0</v>
      </c>
      <c r="F202" s="102">
        <v>5962.3</v>
      </c>
      <c r="G202" s="180">
        <v>0</v>
      </c>
    </row>
    <row r="203" spans="1:7" ht="25.5">
      <c r="A203" s="130" t="s">
        <v>75</v>
      </c>
      <c r="B203" s="100" t="s">
        <v>277</v>
      </c>
      <c r="C203" s="86">
        <v>240</v>
      </c>
      <c r="D203" s="85">
        <v>900302</v>
      </c>
      <c r="E203" s="102">
        <v>0</v>
      </c>
      <c r="F203" s="102">
        <v>1987.7</v>
      </c>
      <c r="G203" s="180">
        <v>0</v>
      </c>
    </row>
    <row r="204" spans="1:7" ht="25.5">
      <c r="A204" s="130" t="s">
        <v>75</v>
      </c>
      <c r="B204" s="100" t="s">
        <v>277</v>
      </c>
      <c r="C204" s="86">
        <v>240</v>
      </c>
      <c r="D204" s="85">
        <v>900100</v>
      </c>
      <c r="E204" s="102"/>
      <c r="F204" s="102">
        <v>198.8</v>
      </c>
      <c r="G204" s="180"/>
    </row>
    <row r="205" spans="1:7" ht="21" customHeight="1">
      <c r="A205" s="136" t="s">
        <v>728</v>
      </c>
      <c r="B205" s="100" t="s">
        <v>748</v>
      </c>
      <c r="C205" s="85"/>
      <c r="D205" s="85"/>
      <c r="E205" s="117">
        <f>E206</f>
        <v>5000</v>
      </c>
      <c r="F205" s="117">
        <f>F206</f>
        <v>5000</v>
      </c>
      <c r="G205" s="180">
        <f>G206</f>
        <v>4000</v>
      </c>
    </row>
    <row r="206" spans="1:7" ht="12.75">
      <c r="A206" s="130" t="s">
        <v>73</v>
      </c>
      <c r="B206" s="100" t="s">
        <v>748</v>
      </c>
      <c r="C206" s="85">
        <v>200</v>
      </c>
      <c r="D206" s="85"/>
      <c r="E206" s="117">
        <f>E207+E208</f>
        <v>5000</v>
      </c>
      <c r="F206" s="117">
        <f t="shared" ref="F206:G206" si="66">F207+F208</f>
        <v>5000</v>
      </c>
      <c r="G206" s="180">
        <f t="shared" si="66"/>
        <v>4000</v>
      </c>
    </row>
    <row r="207" spans="1:7" ht="25.5">
      <c r="A207" s="130" t="s">
        <v>75</v>
      </c>
      <c r="B207" s="100" t="s">
        <v>748</v>
      </c>
      <c r="C207" s="86">
        <v>240</v>
      </c>
      <c r="D207" s="85">
        <v>900304</v>
      </c>
      <c r="E207" s="102">
        <v>2500</v>
      </c>
      <c r="F207" s="117">
        <v>2500</v>
      </c>
      <c r="G207" s="180">
        <v>2000</v>
      </c>
    </row>
    <row r="208" spans="1:7" ht="25.5">
      <c r="A208" s="130" t="s">
        <v>75</v>
      </c>
      <c r="B208" s="100" t="s">
        <v>748</v>
      </c>
      <c r="C208" s="86">
        <v>240</v>
      </c>
      <c r="D208" s="85">
        <v>900100</v>
      </c>
      <c r="E208" s="102">
        <v>2500</v>
      </c>
      <c r="F208" s="117">
        <v>2500</v>
      </c>
      <c r="G208" s="180">
        <v>2000</v>
      </c>
    </row>
    <row r="209" spans="1:7" ht="25.5">
      <c r="A209" s="127" t="s">
        <v>208</v>
      </c>
      <c r="B209" s="106" t="s">
        <v>209</v>
      </c>
      <c r="C209" s="90"/>
      <c r="D209" s="90"/>
      <c r="E209" s="103">
        <f>E210+E214+E226</f>
        <v>62594.299999999996</v>
      </c>
      <c r="F209" s="103">
        <f>F210+F214+F226</f>
        <v>62677.299999999996</v>
      </c>
      <c r="G209" s="125">
        <f>G210+G214+G226</f>
        <v>62326.7</v>
      </c>
    </row>
    <row r="210" spans="1:7" ht="38.25">
      <c r="A210" s="127" t="s">
        <v>237</v>
      </c>
      <c r="B210" s="106" t="s">
        <v>238</v>
      </c>
      <c r="C210" s="90"/>
      <c r="D210" s="90"/>
      <c r="E210" s="103">
        <f t="shared" ref="E210:G211" si="67">E211</f>
        <v>300</v>
      </c>
      <c r="F210" s="103">
        <f t="shared" si="67"/>
        <v>300</v>
      </c>
      <c r="G210" s="125">
        <f t="shared" si="67"/>
        <v>300</v>
      </c>
    </row>
    <row r="211" spans="1:7" ht="12.75">
      <c r="A211" s="136" t="s">
        <v>189</v>
      </c>
      <c r="B211" s="100" t="s">
        <v>239</v>
      </c>
      <c r="C211" s="90"/>
      <c r="D211" s="90"/>
      <c r="E211" s="102">
        <f t="shared" si="67"/>
        <v>300</v>
      </c>
      <c r="F211" s="102">
        <f t="shared" si="67"/>
        <v>300</v>
      </c>
      <c r="G211" s="129">
        <f t="shared" si="67"/>
        <v>300</v>
      </c>
    </row>
    <row r="212" spans="1:7" ht="12.75">
      <c r="A212" s="130" t="s">
        <v>63</v>
      </c>
      <c r="B212" s="100" t="s">
        <v>239</v>
      </c>
      <c r="C212" s="95">
        <v>300</v>
      </c>
      <c r="D212" s="95"/>
      <c r="E212" s="102">
        <f>E213</f>
        <v>300</v>
      </c>
      <c r="F212" s="102">
        <f>F213</f>
        <v>300</v>
      </c>
      <c r="G212" s="129">
        <f>G213</f>
        <v>300</v>
      </c>
    </row>
    <row r="213" spans="1:7" ht="12.75">
      <c r="A213" s="138" t="s">
        <v>77</v>
      </c>
      <c r="B213" s="100" t="s">
        <v>239</v>
      </c>
      <c r="C213" s="95">
        <v>340</v>
      </c>
      <c r="D213" s="85">
        <v>900100</v>
      </c>
      <c r="E213" s="102">
        <v>300</v>
      </c>
      <c r="F213" s="102">
        <v>300</v>
      </c>
      <c r="G213" s="129">
        <v>300</v>
      </c>
    </row>
    <row r="214" spans="1:7" ht="25.5">
      <c r="A214" s="127" t="s">
        <v>613</v>
      </c>
      <c r="B214" s="106" t="s">
        <v>211</v>
      </c>
      <c r="C214" s="91"/>
      <c r="D214" s="91"/>
      <c r="E214" s="103">
        <f>E215+E219+E222</f>
        <v>37417.199999999997</v>
      </c>
      <c r="F214" s="103">
        <f>F215+F219+F222</f>
        <v>40677.399999999994</v>
      </c>
      <c r="G214" s="125">
        <f>G215+G219+G222</f>
        <v>40326.799999999996</v>
      </c>
    </row>
    <row r="215" spans="1:7" ht="25.5">
      <c r="A215" s="138" t="s">
        <v>210</v>
      </c>
      <c r="B215" s="100" t="s">
        <v>610</v>
      </c>
      <c r="C215" s="86"/>
      <c r="D215" s="86"/>
      <c r="E215" s="102">
        <f>E216</f>
        <v>32954</v>
      </c>
      <c r="F215" s="102">
        <f>F216</f>
        <v>36214.199999999997</v>
      </c>
      <c r="G215" s="129">
        <f>G216</f>
        <v>36214.199999999997</v>
      </c>
    </row>
    <row r="216" spans="1:7" ht="25.5">
      <c r="A216" s="130" t="s">
        <v>67</v>
      </c>
      <c r="B216" s="100" t="s">
        <v>610</v>
      </c>
      <c r="C216" s="85" t="s">
        <v>68</v>
      </c>
      <c r="D216" s="85"/>
      <c r="E216" s="102">
        <f>E217+E218</f>
        <v>32954</v>
      </c>
      <c r="F216" s="102">
        <f>F217+F218</f>
        <v>36214.199999999997</v>
      </c>
      <c r="G216" s="129">
        <f>G217+G218</f>
        <v>36214.199999999997</v>
      </c>
    </row>
    <row r="217" spans="1:7" ht="12.75">
      <c r="A217" s="130" t="s">
        <v>69</v>
      </c>
      <c r="B217" s="100" t="s">
        <v>610</v>
      </c>
      <c r="C217" s="85" t="s">
        <v>70</v>
      </c>
      <c r="D217" s="85">
        <v>900100</v>
      </c>
      <c r="E217" s="102">
        <v>23137.599999999999</v>
      </c>
      <c r="F217" s="102">
        <v>20841</v>
      </c>
      <c r="G217" s="129">
        <v>20841</v>
      </c>
    </row>
    <row r="218" spans="1:7" ht="12.75">
      <c r="A218" s="130" t="s">
        <v>71</v>
      </c>
      <c r="B218" s="100" t="s">
        <v>610</v>
      </c>
      <c r="C218" s="85" t="s">
        <v>72</v>
      </c>
      <c r="D218" s="85">
        <v>900100</v>
      </c>
      <c r="E218" s="102">
        <v>9816.4</v>
      </c>
      <c r="F218" s="102">
        <v>15373.2</v>
      </c>
      <c r="G218" s="129">
        <v>15373.2</v>
      </c>
    </row>
    <row r="219" spans="1:7" ht="38.25">
      <c r="A219" s="130" t="s">
        <v>518</v>
      </c>
      <c r="B219" s="100" t="s">
        <v>611</v>
      </c>
      <c r="C219" s="85"/>
      <c r="D219" s="85"/>
      <c r="E219" s="102">
        <f>E220</f>
        <v>2852.6</v>
      </c>
      <c r="F219" s="102">
        <f>F220</f>
        <v>2852.6</v>
      </c>
      <c r="G219" s="129">
        <f>G220</f>
        <v>2852.6</v>
      </c>
    </row>
    <row r="220" spans="1:7" ht="25.5">
      <c r="A220" s="130" t="s">
        <v>67</v>
      </c>
      <c r="B220" s="100" t="s">
        <v>611</v>
      </c>
      <c r="C220" s="85" t="s">
        <v>68</v>
      </c>
      <c r="D220" s="85"/>
      <c r="E220" s="102">
        <f>E221</f>
        <v>2852.6</v>
      </c>
      <c r="F220" s="102">
        <f t="shared" ref="F220:G220" si="68">F221</f>
        <v>2852.6</v>
      </c>
      <c r="G220" s="129">
        <f t="shared" si="68"/>
        <v>2852.6</v>
      </c>
    </row>
    <row r="221" spans="1:7" ht="12.75">
      <c r="A221" s="130" t="s">
        <v>69</v>
      </c>
      <c r="B221" s="100" t="s">
        <v>611</v>
      </c>
      <c r="C221" s="85" t="s">
        <v>70</v>
      </c>
      <c r="D221" s="85">
        <v>900100</v>
      </c>
      <c r="E221" s="102">
        <v>2852.6</v>
      </c>
      <c r="F221" s="102">
        <v>2852.6</v>
      </c>
      <c r="G221" s="129">
        <v>2852.6</v>
      </c>
    </row>
    <row r="222" spans="1:7" ht="25.5">
      <c r="A222" s="130" t="s">
        <v>519</v>
      </c>
      <c r="B222" s="100" t="s">
        <v>612</v>
      </c>
      <c r="C222" s="85"/>
      <c r="D222" s="85"/>
      <c r="E222" s="102">
        <f>E223</f>
        <v>1610.6</v>
      </c>
      <c r="F222" s="102">
        <f>F223</f>
        <v>1610.6</v>
      </c>
      <c r="G222" s="129">
        <f>G223</f>
        <v>1260</v>
      </c>
    </row>
    <row r="223" spans="1:7" ht="25.5">
      <c r="A223" s="130" t="s">
        <v>67</v>
      </c>
      <c r="B223" s="100" t="s">
        <v>612</v>
      </c>
      <c r="C223" s="85" t="s">
        <v>68</v>
      </c>
      <c r="D223" s="85"/>
      <c r="E223" s="102">
        <f>E224+E225</f>
        <v>1610.6</v>
      </c>
      <c r="F223" s="102">
        <f>F224+F225</f>
        <v>1610.6</v>
      </c>
      <c r="G223" s="129">
        <f>G224+G225</f>
        <v>1260</v>
      </c>
    </row>
    <row r="224" spans="1:7" ht="12.75">
      <c r="A224" s="130" t="s">
        <v>69</v>
      </c>
      <c r="B224" s="100" t="s">
        <v>612</v>
      </c>
      <c r="C224" s="85" t="s">
        <v>70</v>
      </c>
      <c r="D224" s="85">
        <v>900100</v>
      </c>
      <c r="E224" s="102">
        <v>1550.6</v>
      </c>
      <c r="F224" s="102">
        <v>1550.6</v>
      </c>
      <c r="G224" s="129">
        <v>1200</v>
      </c>
    </row>
    <row r="225" spans="1:7" ht="12.75">
      <c r="A225" s="130" t="s">
        <v>71</v>
      </c>
      <c r="B225" s="100" t="s">
        <v>612</v>
      </c>
      <c r="C225" s="85" t="s">
        <v>72</v>
      </c>
      <c r="D225" s="85">
        <v>900100</v>
      </c>
      <c r="E225" s="102">
        <v>60</v>
      </c>
      <c r="F225" s="102">
        <v>60</v>
      </c>
      <c r="G225" s="129">
        <v>60</v>
      </c>
    </row>
    <row r="226" spans="1:7" ht="25.5">
      <c r="A226" s="167" t="s">
        <v>636</v>
      </c>
      <c r="B226" s="106" t="s">
        <v>658</v>
      </c>
      <c r="C226" s="93"/>
      <c r="D226" s="93"/>
      <c r="E226" s="103">
        <f>E227</f>
        <v>24877.1</v>
      </c>
      <c r="F226" s="103">
        <f>F227</f>
        <v>21699.9</v>
      </c>
      <c r="G226" s="125">
        <f>G227</f>
        <v>21699.9</v>
      </c>
    </row>
    <row r="227" spans="1:7" ht="25.5">
      <c r="A227" s="144" t="s">
        <v>637</v>
      </c>
      <c r="B227" s="100" t="s">
        <v>659</v>
      </c>
      <c r="C227" s="85"/>
      <c r="D227" s="85"/>
      <c r="E227" s="102">
        <f>E228+E234</f>
        <v>24877.1</v>
      </c>
      <c r="F227" s="102">
        <f t="shared" ref="F227:G227" si="69">F228+F234</f>
        <v>21699.9</v>
      </c>
      <c r="G227" s="129">
        <f t="shared" si="69"/>
        <v>21699.9</v>
      </c>
    </row>
    <row r="228" spans="1:7" ht="25.5">
      <c r="A228" s="130" t="s">
        <v>67</v>
      </c>
      <c r="B228" s="100" t="s">
        <v>659</v>
      </c>
      <c r="C228" s="85" t="s">
        <v>68</v>
      </c>
      <c r="D228" s="85"/>
      <c r="E228" s="102">
        <f>E229+E230+E231+E232+E233</f>
        <v>24236.6</v>
      </c>
      <c r="F228" s="102">
        <f t="shared" ref="F228:G228" si="70">F229+F230+F231+F232+F233</f>
        <v>21699.9</v>
      </c>
      <c r="G228" s="129">
        <f t="shared" si="70"/>
        <v>21699.9</v>
      </c>
    </row>
    <row r="229" spans="1:7" ht="12.75">
      <c r="A229" s="130" t="s">
        <v>69</v>
      </c>
      <c r="B229" s="100" t="s">
        <v>659</v>
      </c>
      <c r="C229" s="85" t="s">
        <v>70</v>
      </c>
      <c r="D229" s="85">
        <v>900100</v>
      </c>
      <c r="E229" s="102">
        <v>9411.2000000000007</v>
      </c>
      <c r="F229" s="102">
        <v>13316.3</v>
      </c>
      <c r="G229" s="129">
        <v>13316.3</v>
      </c>
    </row>
    <row r="230" spans="1:7" ht="12.75">
      <c r="A230" s="130" t="s">
        <v>69</v>
      </c>
      <c r="B230" s="100" t="s">
        <v>659</v>
      </c>
      <c r="C230" s="85" t="s">
        <v>70</v>
      </c>
      <c r="D230" s="85">
        <v>900100</v>
      </c>
      <c r="E230" s="102">
        <v>640.5</v>
      </c>
      <c r="F230" s="102">
        <v>0</v>
      </c>
      <c r="G230" s="129">
        <v>0</v>
      </c>
    </row>
    <row r="231" spans="1:7" ht="12.75">
      <c r="A231" s="130" t="s">
        <v>71</v>
      </c>
      <c r="B231" s="100" t="s">
        <v>659</v>
      </c>
      <c r="C231" s="85" t="s">
        <v>72</v>
      </c>
      <c r="D231" s="85">
        <v>900100</v>
      </c>
      <c r="E231" s="102">
        <v>12903.9</v>
      </c>
      <c r="F231" s="102">
        <v>8383.6</v>
      </c>
      <c r="G231" s="129">
        <v>8383.6</v>
      </c>
    </row>
    <row r="232" spans="1:7" ht="12.75">
      <c r="A232" s="130" t="s">
        <v>71</v>
      </c>
      <c r="B232" s="100" t="s">
        <v>659</v>
      </c>
      <c r="C232" s="85" t="s">
        <v>72</v>
      </c>
      <c r="D232" s="85">
        <v>900100</v>
      </c>
      <c r="E232" s="102">
        <v>640.5</v>
      </c>
      <c r="F232" s="102">
        <v>0</v>
      </c>
      <c r="G232" s="129">
        <v>0</v>
      </c>
    </row>
    <row r="233" spans="1:7" ht="24.75" customHeight="1">
      <c r="A233" s="130" t="s">
        <v>79</v>
      </c>
      <c r="B233" s="100" t="s">
        <v>659</v>
      </c>
      <c r="C233" s="85">
        <v>630</v>
      </c>
      <c r="D233" s="85">
        <v>900100</v>
      </c>
      <c r="E233" s="102">
        <v>640.5</v>
      </c>
      <c r="F233" s="102">
        <v>0</v>
      </c>
      <c r="G233" s="129">
        <v>0</v>
      </c>
    </row>
    <row r="234" spans="1:7" ht="25.5">
      <c r="A234" s="130" t="s">
        <v>96</v>
      </c>
      <c r="B234" s="100" t="s">
        <v>659</v>
      </c>
      <c r="C234" s="85">
        <v>810</v>
      </c>
      <c r="D234" s="85">
        <v>900100</v>
      </c>
      <c r="E234" s="102">
        <v>640.5</v>
      </c>
      <c r="F234" s="102">
        <v>0</v>
      </c>
      <c r="G234" s="129">
        <v>0</v>
      </c>
    </row>
    <row r="235" spans="1:7" ht="12.75">
      <c r="A235" s="127" t="s">
        <v>617</v>
      </c>
      <c r="B235" s="106" t="s">
        <v>212</v>
      </c>
      <c r="C235" s="93"/>
      <c r="D235" s="93"/>
      <c r="E235" s="103">
        <f>E236</f>
        <v>20282.599999999999</v>
      </c>
      <c r="F235" s="103">
        <f t="shared" ref="F235:G235" si="71">F236</f>
        <v>20282.599999999999</v>
      </c>
      <c r="G235" s="125">
        <f t="shared" si="71"/>
        <v>20282.599999999999</v>
      </c>
    </row>
    <row r="236" spans="1:7" ht="25.5">
      <c r="A236" s="127" t="s">
        <v>214</v>
      </c>
      <c r="B236" s="106" t="s">
        <v>213</v>
      </c>
      <c r="C236" s="91"/>
      <c r="D236" s="91"/>
      <c r="E236" s="103">
        <f>E237+E242</f>
        <v>20282.599999999999</v>
      </c>
      <c r="F236" s="103">
        <f>F237+F242</f>
        <v>20282.599999999999</v>
      </c>
      <c r="G236" s="125">
        <f>G237+G242</f>
        <v>20282.599999999999</v>
      </c>
    </row>
    <row r="237" spans="1:7" ht="12.75">
      <c r="A237" s="136" t="s">
        <v>95</v>
      </c>
      <c r="B237" s="100" t="s">
        <v>600</v>
      </c>
      <c r="C237" s="86"/>
      <c r="D237" s="86"/>
      <c r="E237" s="102">
        <f>E238+E240</f>
        <v>10483.5</v>
      </c>
      <c r="F237" s="102">
        <f t="shared" ref="F237:G237" si="72">F238+F240</f>
        <v>10483.5</v>
      </c>
      <c r="G237" s="129">
        <f t="shared" si="72"/>
        <v>10483.5</v>
      </c>
    </row>
    <row r="238" spans="1:7" ht="38.25">
      <c r="A238" s="130" t="s">
        <v>81</v>
      </c>
      <c r="B238" s="100" t="s">
        <v>600</v>
      </c>
      <c r="C238" s="85" t="s">
        <v>82</v>
      </c>
      <c r="D238" s="85"/>
      <c r="E238" s="102">
        <f>E239</f>
        <v>10110.700000000001</v>
      </c>
      <c r="F238" s="102">
        <f t="shared" ref="F238:G238" si="73">F239</f>
        <v>10110.700000000001</v>
      </c>
      <c r="G238" s="129">
        <f t="shared" si="73"/>
        <v>10110.700000000001</v>
      </c>
    </row>
    <row r="239" spans="1:7" ht="12.75">
      <c r="A239" s="130" t="s">
        <v>83</v>
      </c>
      <c r="B239" s="100" t="s">
        <v>600</v>
      </c>
      <c r="C239" s="85" t="s">
        <v>84</v>
      </c>
      <c r="D239" s="85">
        <v>900100</v>
      </c>
      <c r="E239" s="102">
        <v>10110.700000000001</v>
      </c>
      <c r="F239" s="102">
        <v>10110.700000000001</v>
      </c>
      <c r="G239" s="129">
        <v>10110.700000000001</v>
      </c>
    </row>
    <row r="240" spans="1:7" ht="12.75">
      <c r="A240" s="130" t="s">
        <v>73</v>
      </c>
      <c r="B240" s="100" t="s">
        <v>600</v>
      </c>
      <c r="C240" s="85" t="s">
        <v>74</v>
      </c>
      <c r="D240" s="85"/>
      <c r="E240" s="102">
        <f>E241</f>
        <v>372.8</v>
      </c>
      <c r="F240" s="102">
        <f t="shared" ref="F240:G240" si="74">F241</f>
        <v>372.8</v>
      </c>
      <c r="G240" s="129">
        <f t="shared" si="74"/>
        <v>372.8</v>
      </c>
    </row>
    <row r="241" spans="1:7" ht="25.5">
      <c r="A241" s="130" t="s">
        <v>75</v>
      </c>
      <c r="B241" s="100" t="s">
        <v>600</v>
      </c>
      <c r="C241" s="85" t="s">
        <v>76</v>
      </c>
      <c r="D241" s="85">
        <v>900100</v>
      </c>
      <c r="E241" s="102">
        <v>372.8</v>
      </c>
      <c r="F241" s="102">
        <v>372.8</v>
      </c>
      <c r="G241" s="129">
        <v>372.8</v>
      </c>
    </row>
    <row r="242" spans="1:7" ht="12.75">
      <c r="A242" s="136" t="s">
        <v>215</v>
      </c>
      <c r="B242" s="100" t="s">
        <v>601</v>
      </c>
      <c r="C242" s="91"/>
      <c r="D242" s="91"/>
      <c r="E242" s="102">
        <f t="shared" ref="E242:G243" si="75">E243</f>
        <v>9799.1</v>
      </c>
      <c r="F242" s="102">
        <f t="shared" si="75"/>
        <v>9799.1</v>
      </c>
      <c r="G242" s="129">
        <f t="shared" si="75"/>
        <v>9799.1</v>
      </c>
    </row>
    <row r="243" spans="1:7" ht="25.5">
      <c r="A243" s="130" t="s">
        <v>67</v>
      </c>
      <c r="B243" s="100" t="s">
        <v>601</v>
      </c>
      <c r="C243" s="85" t="s">
        <v>68</v>
      </c>
      <c r="D243" s="85"/>
      <c r="E243" s="102">
        <f t="shared" si="75"/>
        <v>9799.1</v>
      </c>
      <c r="F243" s="102">
        <f t="shared" si="75"/>
        <v>9799.1</v>
      </c>
      <c r="G243" s="129">
        <f t="shared" si="75"/>
        <v>9799.1</v>
      </c>
    </row>
    <row r="244" spans="1:7" ht="12.75">
      <c r="A244" s="130" t="s">
        <v>69</v>
      </c>
      <c r="B244" s="100" t="s">
        <v>601</v>
      </c>
      <c r="C244" s="85" t="s">
        <v>70</v>
      </c>
      <c r="D244" s="85">
        <v>900100</v>
      </c>
      <c r="E244" s="102">
        <v>9799.1</v>
      </c>
      <c r="F244" s="102">
        <v>9799.1</v>
      </c>
      <c r="G244" s="129">
        <v>9799.1</v>
      </c>
    </row>
    <row r="245" spans="1:7" ht="24" customHeight="1">
      <c r="A245" s="140" t="s">
        <v>216</v>
      </c>
      <c r="B245" s="106" t="s">
        <v>161</v>
      </c>
      <c r="C245" s="88"/>
      <c r="D245" s="88"/>
      <c r="E245" s="103">
        <f>E246+E272+E282+E293</f>
        <v>65184.4</v>
      </c>
      <c r="F245" s="103">
        <f>F246+F272+F282+F293</f>
        <v>66029.899999999994</v>
      </c>
      <c r="G245" s="125">
        <f>G246+G272+G282+G293</f>
        <v>64661.5</v>
      </c>
    </row>
    <row r="246" spans="1:7" ht="21" customHeight="1">
      <c r="A246" s="140" t="s">
        <v>217</v>
      </c>
      <c r="B246" s="106" t="s">
        <v>162</v>
      </c>
      <c r="C246" s="90"/>
      <c r="D246" s="90"/>
      <c r="E246" s="103">
        <f>E247+E263+E267</f>
        <v>54442.5</v>
      </c>
      <c r="F246" s="103">
        <f t="shared" ref="F246:G246" si="76">F247+F263+F267</f>
        <v>53932.5</v>
      </c>
      <c r="G246" s="103">
        <f t="shared" si="76"/>
        <v>55312.5</v>
      </c>
    </row>
    <row r="247" spans="1:7" ht="43.5" customHeight="1">
      <c r="A247" s="140" t="s">
        <v>218</v>
      </c>
      <c r="B247" s="106" t="s">
        <v>163</v>
      </c>
      <c r="C247" s="91"/>
      <c r="D247" s="91"/>
      <c r="E247" s="103">
        <f>E248+E253+E260</f>
        <v>40351.9</v>
      </c>
      <c r="F247" s="103">
        <f>F248+F253+F260</f>
        <v>42141.9</v>
      </c>
      <c r="G247" s="125">
        <f>G248+G253+G260</f>
        <v>43521.9</v>
      </c>
    </row>
    <row r="248" spans="1:7" ht="17.45" customHeight="1">
      <c r="A248" s="141" t="s">
        <v>107</v>
      </c>
      <c r="B248" s="100" t="s">
        <v>219</v>
      </c>
      <c r="C248" s="86"/>
      <c r="D248" s="86"/>
      <c r="E248" s="102">
        <f>E251+E249</f>
        <v>36543</v>
      </c>
      <c r="F248" s="102">
        <f>F251+F249</f>
        <v>38333</v>
      </c>
      <c r="G248" s="129">
        <f t="shared" ref="G248" si="77">G251+G249</f>
        <v>39713</v>
      </c>
    </row>
    <row r="249" spans="1:7" ht="15" customHeight="1">
      <c r="A249" s="130" t="s">
        <v>73</v>
      </c>
      <c r="B249" s="100" t="s">
        <v>219</v>
      </c>
      <c r="C249" s="86">
        <v>200</v>
      </c>
      <c r="D249" s="86"/>
      <c r="E249" s="102">
        <f>E250</f>
        <v>500</v>
      </c>
      <c r="F249" s="102">
        <f>F250</f>
        <v>517</v>
      </c>
      <c r="G249" s="129">
        <f t="shared" ref="G249" si="78">G250</f>
        <v>523</v>
      </c>
    </row>
    <row r="250" spans="1:7" ht="20.25" customHeight="1">
      <c r="A250" s="130" t="s">
        <v>75</v>
      </c>
      <c r="B250" s="100" t="s">
        <v>219</v>
      </c>
      <c r="C250" s="86">
        <v>240</v>
      </c>
      <c r="D250" s="85">
        <v>900303</v>
      </c>
      <c r="E250" s="102">
        <v>500</v>
      </c>
      <c r="F250" s="102">
        <v>517</v>
      </c>
      <c r="G250" s="129">
        <v>523</v>
      </c>
    </row>
    <row r="251" spans="1:7" ht="17.45" customHeight="1">
      <c r="A251" s="130" t="s">
        <v>63</v>
      </c>
      <c r="B251" s="100" t="s">
        <v>219</v>
      </c>
      <c r="C251" s="85" t="s">
        <v>64</v>
      </c>
      <c r="D251" s="85"/>
      <c r="E251" s="102">
        <f>E252</f>
        <v>36043</v>
      </c>
      <c r="F251" s="102">
        <f>F252</f>
        <v>37816</v>
      </c>
      <c r="G251" s="129">
        <f t="shared" ref="G251" si="79">G252</f>
        <v>39190</v>
      </c>
    </row>
    <row r="252" spans="1:7" ht="15.75" customHeight="1">
      <c r="A252" s="130" t="s">
        <v>105</v>
      </c>
      <c r="B252" s="100" t="s">
        <v>219</v>
      </c>
      <c r="C252" s="85" t="s">
        <v>106</v>
      </c>
      <c r="D252" s="85">
        <v>900303</v>
      </c>
      <c r="E252" s="102">
        <v>36043</v>
      </c>
      <c r="F252" s="102">
        <v>37816</v>
      </c>
      <c r="G252" s="129">
        <v>39190</v>
      </c>
    </row>
    <row r="253" spans="1:7" ht="28.5" customHeight="1">
      <c r="A253" s="141" t="s">
        <v>108</v>
      </c>
      <c r="B253" s="100" t="s">
        <v>220</v>
      </c>
      <c r="C253" s="86"/>
      <c r="D253" s="86"/>
      <c r="E253" s="102">
        <f>E254+E256+E258</f>
        <v>3223</v>
      </c>
      <c r="F253" s="102">
        <f t="shared" ref="F253:G253" si="80">F254+F256</f>
        <v>3223</v>
      </c>
      <c r="G253" s="129">
        <f t="shared" si="80"/>
        <v>3223</v>
      </c>
    </row>
    <row r="254" spans="1:7" ht="40.700000000000003" customHeight="1">
      <c r="A254" s="130" t="s">
        <v>81</v>
      </c>
      <c r="B254" s="100" t="s">
        <v>220</v>
      </c>
      <c r="C254" s="85" t="s">
        <v>82</v>
      </c>
      <c r="D254" s="85"/>
      <c r="E254" s="102">
        <f>E255</f>
        <v>2478.1999999999998</v>
      </c>
      <c r="F254" s="102">
        <f t="shared" ref="F254:G254" si="81">F255</f>
        <v>2580.6</v>
      </c>
      <c r="G254" s="129">
        <f t="shared" si="81"/>
        <v>2580.6</v>
      </c>
    </row>
    <row r="255" spans="1:7" ht="18" customHeight="1">
      <c r="A255" s="130" t="s">
        <v>83</v>
      </c>
      <c r="B255" s="100" t="s">
        <v>220</v>
      </c>
      <c r="C255" s="85" t="s">
        <v>84</v>
      </c>
      <c r="D255" s="85">
        <v>900303</v>
      </c>
      <c r="E255" s="102">
        <v>2478.1999999999998</v>
      </c>
      <c r="F255" s="102">
        <v>2580.6</v>
      </c>
      <c r="G255" s="129">
        <v>2580.6</v>
      </c>
    </row>
    <row r="256" spans="1:7" ht="16.5" customHeight="1">
      <c r="A256" s="130" t="s">
        <v>73</v>
      </c>
      <c r="B256" s="100" t="s">
        <v>220</v>
      </c>
      <c r="C256" s="85" t="s">
        <v>74</v>
      </c>
      <c r="D256" s="85"/>
      <c r="E256" s="102">
        <f>E257</f>
        <v>642.4</v>
      </c>
      <c r="F256" s="102">
        <f t="shared" ref="F256:G256" si="82">F257</f>
        <v>642.4</v>
      </c>
      <c r="G256" s="129">
        <f t="shared" si="82"/>
        <v>642.4</v>
      </c>
    </row>
    <row r="257" spans="1:7" ht="21" customHeight="1">
      <c r="A257" s="130" t="s">
        <v>75</v>
      </c>
      <c r="B257" s="100" t="s">
        <v>220</v>
      </c>
      <c r="C257" s="85" t="s">
        <v>76</v>
      </c>
      <c r="D257" s="85">
        <v>900303</v>
      </c>
      <c r="E257" s="102">
        <v>642.4</v>
      </c>
      <c r="F257" s="102">
        <v>642.4</v>
      </c>
      <c r="G257" s="129">
        <v>642.4</v>
      </c>
    </row>
    <row r="258" spans="1:7" ht="21" customHeight="1">
      <c r="A258" s="130" t="s">
        <v>63</v>
      </c>
      <c r="B258" s="100" t="s">
        <v>220</v>
      </c>
      <c r="C258" s="85">
        <v>300</v>
      </c>
      <c r="D258" s="85"/>
      <c r="E258" s="102">
        <f>E259</f>
        <v>102.4</v>
      </c>
      <c r="F258" s="102">
        <f t="shared" ref="F258:G258" si="83">F259</f>
        <v>0</v>
      </c>
      <c r="G258" s="102">
        <f t="shared" si="83"/>
        <v>0</v>
      </c>
    </row>
    <row r="259" spans="1:7" ht="21" customHeight="1">
      <c r="A259" s="130" t="s">
        <v>65</v>
      </c>
      <c r="B259" s="100" t="s">
        <v>220</v>
      </c>
      <c r="C259" s="85">
        <v>320</v>
      </c>
      <c r="D259" s="85">
        <v>900303</v>
      </c>
      <c r="E259" s="102">
        <v>102.4</v>
      </c>
      <c r="F259" s="102">
        <v>0</v>
      </c>
      <c r="G259" s="129">
        <v>0</v>
      </c>
    </row>
    <row r="260" spans="1:7" ht="32.25" customHeight="1">
      <c r="A260" s="141" t="s">
        <v>281</v>
      </c>
      <c r="B260" s="100" t="s">
        <v>282</v>
      </c>
      <c r="C260" s="86"/>
      <c r="D260" s="86"/>
      <c r="E260" s="102">
        <f t="shared" ref="E260:G261" si="84">E261</f>
        <v>585.9</v>
      </c>
      <c r="F260" s="102">
        <f t="shared" si="84"/>
        <v>585.9</v>
      </c>
      <c r="G260" s="129">
        <f t="shared" si="84"/>
        <v>585.9</v>
      </c>
    </row>
    <row r="261" spans="1:7" ht="44.45" customHeight="1">
      <c r="A261" s="130" t="s">
        <v>81</v>
      </c>
      <c r="B261" s="100" t="s">
        <v>282</v>
      </c>
      <c r="C261" s="85" t="s">
        <v>82</v>
      </c>
      <c r="D261" s="85"/>
      <c r="E261" s="102">
        <f t="shared" si="84"/>
        <v>585.9</v>
      </c>
      <c r="F261" s="102">
        <f t="shared" si="84"/>
        <v>585.9</v>
      </c>
      <c r="G261" s="129">
        <f t="shared" si="84"/>
        <v>585.9</v>
      </c>
    </row>
    <row r="262" spans="1:7" ht="21" customHeight="1">
      <c r="A262" s="130" t="s">
        <v>83</v>
      </c>
      <c r="B262" s="100" t="s">
        <v>282</v>
      </c>
      <c r="C262" s="85" t="s">
        <v>84</v>
      </c>
      <c r="D262" s="85">
        <v>900100</v>
      </c>
      <c r="E262" s="102">
        <v>585.9</v>
      </c>
      <c r="F262" s="102">
        <v>585.9</v>
      </c>
      <c r="G262" s="129">
        <v>585.9</v>
      </c>
    </row>
    <row r="263" spans="1:7" ht="28.5" customHeight="1">
      <c r="A263" s="140" t="s">
        <v>221</v>
      </c>
      <c r="B263" s="106" t="s">
        <v>222</v>
      </c>
      <c r="C263" s="93"/>
      <c r="D263" s="93"/>
      <c r="E263" s="103">
        <f t="shared" ref="E263:G265" si="85">E264</f>
        <v>11790.6</v>
      </c>
      <c r="F263" s="103">
        <f t="shared" si="85"/>
        <v>11790.6</v>
      </c>
      <c r="G263" s="125">
        <f t="shared" si="85"/>
        <v>11790.6</v>
      </c>
    </row>
    <row r="264" spans="1:7" ht="28.5" customHeight="1">
      <c r="A264" s="142" t="s">
        <v>223</v>
      </c>
      <c r="B264" s="100" t="s">
        <v>224</v>
      </c>
      <c r="C264" s="85"/>
      <c r="D264" s="85"/>
      <c r="E264" s="102">
        <f t="shared" si="85"/>
        <v>11790.6</v>
      </c>
      <c r="F264" s="102">
        <f t="shared" si="85"/>
        <v>11790.6</v>
      </c>
      <c r="G264" s="129">
        <f t="shared" si="85"/>
        <v>11790.6</v>
      </c>
    </row>
    <row r="265" spans="1:7" ht="14.25" customHeight="1">
      <c r="A265" s="130" t="s">
        <v>63</v>
      </c>
      <c r="B265" s="100" t="s">
        <v>224</v>
      </c>
      <c r="C265" s="85" t="s">
        <v>64</v>
      </c>
      <c r="D265" s="85"/>
      <c r="E265" s="102">
        <f t="shared" si="85"/>
        <v>11790.6</v>
      </c>
      <c r="F265" s="102">
        <f t="shared" si="85"/>
        <v>11790.6</v>
      </c>
      <c r="G265" s="129">
        <f t="shared" si="85"/>
        <v>11790.6</v>
      </c>
    </row>
    <row r="266" spans="1:7" ht="12.75" customHeight="1">
      <c r="A266" s="130" t="s">
        <v>105</v>
      </c>
      <c r="B266" s="100" t="s">
        <v>224</v>
      </c>
      <c r="C266" s="85">
        <v>310</v>
      </c>
      <c r="D266" s="85">
        <v>900100</v>
      </c>
      <c r="E266" s="102">
        <v>11790.6</v>
      </c>
      <c r="F266" s="102">
        <v>11790.6</v>
      </c>
      <c r="G266" s="129">
        <v>11790.6</v>
      </c>
    </row>
    <row r="267" spans="1:7" ht="12.75" customHeight="1">
      <c r="A267" s="126" t="s">
        <v>798</v>
      </c>
      <c r="B267" s="106" t="s">
        <v>799</v>
      </c>
      <c r="C267" s="85"/>
      <c r="D267" s="85"/>
      <c r="E267" s="103">
        <f>E268</f>
        <v>2300</v>
      </c>
      <c r="F267" s="103">
        <f t="shared" ref="F267:G268" si="86">F268</f>
        <v>0</v>
      </c>
      <c r="G267" s="103">
        <f t="shared" si="86"/>
        <v>0</v>
      </c>
    </row>
    <row r="268" spans="1:7" ht="12.75" customHeight="1">
      <c r="A268" s="130" t="s">
        <v>800</v>
      </c>
      <c r="B268" s="100" t="s">
        <v>801</v>
      </c>
      <c r="C268" s="85"/>
      <c r="D268" s="85"/>
      <c r="E268" s="102">
        <f>E269</f>
        <v>2300</v>
      </c>
      <c r="F268" s="102">
        <f t="shared" si="86"/>
        <v>0</v>
      </c>
      <c r="G268" s="102">
        <f t="shared" si="86"/>
        <v>0</v>
      </c>
    </row>
    <row r="269" spans="1:7" ht="12.75" customHeight="1">
      <c r="A269" s="130" t="s">
        <v>63</v>
      </c>
      <c r="B269" s="100" t="s">
        <v>801</v>
      </c>
      <c r="C269" s="85" t="s">
        <v>64</v>
      </c>
      <c r="D269" s="85"/>
      <c r="E269" s="102">
        <f>E270+E271</f>
        <v>2300</v>
      </c>
      <c r="F269" s="102">
        <f t="shared" ref="F269:G269" si="87">F270+F271</f>
        <v>0</v>
      </c>
      <c r="G269" s="102">
        <f t="shared" si="87"/>
        <v>0</v>
      </c>
    </row>
    <row r="270" spans="1:7" ht="12.75" customHeight="1">
      <c r="A270" s="130" t="s">
        <v>63</v>
      </c>
      <c r="B270" s="100" t="s">
        <v>801</v>
      </c>
      <c r="C270" s="85">
        <v>310</v>
      </c>
      <c r="D270" s="85">
        <v>900100</v>
      </c>
      <c r="E270" s="102">
        <v>2200</v>
      </c>
      <c r="F270" s="102">
        <v>0</v>
      </c>
      <c r="G270" s="129">
        <v>0</v>
      </c>
    </row>
    <row r="271" spans="1:7" ht="12.75" customHeight="1">
      <c r="A271" s="130" t="s">
        <v>65</v>
      </c>
      <c r="B271" s="100" t="s">
        <v>801</v>
      </c>
      <c r="C271" s="85">
        <v>320</v>
      </c>
      <c r="D271" s="85"/>
      <c r="E271" s="102">
        <v>100</v>
      </c>
      <c r="F271" s="102">
        <v>0</v>
      </c>
      <c r="G271" s="129">
        <v>0</v>
      </c>
    </row>
    <row r="272" spans="1:7" ht="23.25" customHeight="1">
      <c r="A272" s="140" t="s">
        <v>225</v>
      </c>
      <c r="B272" s="106" t="s">
        <v>164</v>
      </c>
      <c r="C272" s="90"/>
      <c r="D272" s="90"/>
      <c r="E272" s="103">
        <f>E273</f>
        <v>1332.9</v>
      </c>
      <c r="F272" s="103">
        <f>F273</f>
        <v>2748.4</v>
      </c>
      <c r="G272" s="125">
        <f t="shared" ref="G272" si="88">G273</f>
        <v>0</v>
      </c>
    </row>
    <row r="273" spans="1:7" ht="25.5">
      <c r="A273" s="143" t="s">
        <v>625</v>
      </c>
      <c r="B273" s="106" t="s">
        <v>165</v>
      </c>
      <c r="C273" s="91"/>
      <c r="D273" s="91"/>
      <c r="E273" s="103">
        <f>E274+E278</f>
        <v>1332.9</v>
      </c>
      <c r="F273" s="103">
        <f>F274+F278</f>
        <v>2748.4</v>
      </c>
      <c r="G273" s="125">
        <f>G274+G278</f>
        <v>0</v>
      </c>
    </row>
    <row r="274" spans="1:7" ht="38.25">
      <c r="A274" s="141" t="s">
        <v>624</v>
      </c>
      <c r="B274" s="100" t="s">
        <v>283</v>
      </c>
      <c r="C274" s="91"/>
      <c r="D274" s="91"/>
      <c r="E274" s="102">
        <f>E275</f>
        <v>1332.9</v>
      </c>
      <c r="F274" s="102">
        <f>F275</f>
        <v>0</v>
      </c>
      <c r="G274" s="129">
        <f>G275</f>
        <v>0</v>
      </c>
    </row>
    <row r="275" spans="1:7" ht="25.5">
      <c r="A275" s="144" t="s">
        <v>67</v>
      </c>
      <c r="B275" s="100" t="s">
        <v>283</v>
      </c>
      <c r="C275" s="85">
        <v>600</v>
      </c>
      <c r="D275" s="85"/>
      <c r="E275" s="102">
        <f>E276+E277</f>
        <v>1332.9</v>
      </c>
      <c r="F275" s="102">
        <f>F276+F277</f>
        <v>0</v>
      </c>
      <c r="G275" s="129">
        <f t="shared" ref="G275" si="89">G276+G277</f>
        <v>0</v>
      </c>
    </row>
    <row r="276" spans="1:7" ht="12.75">
      <c r="A276" s="144" t="s">
        <v>112</v>
      </c>
      <c r="B276" s="100" t="s">
        <v>283</v>
      </c>
      <c r="C276" s="85">
        <v>610</v>
      </c>
      <c r="D276" s="85">
        <v>900302</v>
      </c>
      <c r="E276" s="102">
        <v>933</v>
      </c>
      <c r="F276" s="102"/>
      <c r="G276" s="129"/>
    </row>
    <row r="277" spans="1:7" ht="12.75">
      <c r="A277" s="144" t="s">
        <v>112</v>
      </c>
      <c r="B277" s="100" t="s">
        <v>283</v>
      </c>
      <c r="C277" s="85">
        <v>610</v>
      </c>
      <c r="D277" s="85">
        <v>900100</v>
      </c>
      <c r="E277" s="102">
        <v>399.9</v>
      </c>
      <c r="F277" s="102"/>
      <c r="G277" s="129"/>
    </row>
    <row r="278" spans="1:7" ht="63.75">
      <c r="A278" s="144" t="s">
        <v>699</v>
      </c>
      <c r="B278" s="100" t="s">
        <v>698</v>
      </c>
      <c r="C278" s="85"/>
      <c r="D278" s="85"/>
      <c r="E278" s="102">
        <f>E279</f>
        <v>0</v>
      </c>
      <c r="F278" s="102">
        <f>F279</f>
        <v>2748.4</v>
      </c>
      <c r="G278" s="129">
        <f>G279</f>
        <v>0</v>
      </c>
    </row>
    <row r="279" spans="1:7" ht="25.5">
      <c r="A279" s="144" t="s">
        <v>67</v>
      </c>
      <c r="B279" s="100" t="s">
        <v>698</v>
      </c>
      <c r="C279" s="85">
        <v>600</v>
      </c>
      <c r="D279" s="85"/>
      <c r="E279" s="102">
        <f>E280+E281</f>
        <v>0</v>
      </c>
      <c r="F279" s="102">
        <f>F280+F281</f>
        <v>2748.4</v>
      </c>
      <c r="G279" s="129">
        <f>G280+G281</f>
        <v>0</v>
      </c>
    </row>
    <row r="280" spans="1:7" ht="12.75">
      <c r="A280" s="144" t="s">
        <v>112</v>
      </c>
      <c r="B280" s="100" t="s">
        <v>698</v>
      </c>
      <c r="C280" s="85">
        <v>610</v>
      </c>
      <c r="D280" s="85">
        <v>900302</v>
      </c>
      <c r="E280" s="102">
        <v>0</v>
      </c>
      <c r="F280" s="102">
        <v>2498.5</v>
      </c>
      <c r="G280" s="129">
        <v>0</v>
      </c>
    </row>
    <row r="281" spans="1:7" ht="12.75">
      <c r="A281" s="144" t="s">
        <v>112</v>
      </c>
      <c r="B281" s="100" t="s">
        <v>698</v>
      </c>
      <c r="C281" s="85">
        <v>610</v>
      </c>
      <c r="D281" s="85">
        <v>900100</v>
      </c>
      <c r="E281" s="102">
        <v>0</v>
      </c>
      <c r="F281" s="102">
        <v>249.9</v>
      </c>
      <c r="G281" s="129">
        <v>0</v>
      </c>
    </row>
    <row r="282" spans="1:7" ht="19.5" customHeight="1">
      <c r="A282" s="140" t="s">
        <v>226</v>
      </c>
      <c r="B282" s="106" t="s">
        <v>227</v>
      </c>
      <c r="C282" s="90"/>
      <c r="D282" s="90"/>
      <c r="E282" s="103">
        <f>E283</f>
        <v>8929</v>
      </c>
      <c r="F282" s="103">
        <f t="shared" ref="F282:G283" si="90">F283</f>
        <v>8929</v>
      </c>
      <c r="G282" s="125">
        <f t="shared" si="90"/>
        <v>8929</v>
      </c>
    </row>
    <row r="283" spans="1:7" ht="25.5">
      <c r="A283" s="143" t="s">
        <v>228</v>
      </c>
      <c r="B283" s="106" t="s">
        <v>229</v>
      </c>
      <c r="C283" s="93"/>
      <c r="D283" s="93"/>
      <c r="E283" s="103">
        <f>E284</f>
        <v>8929</v>
      </c>
      <c r="F283" s="103">
        <f t="shared" si="90"/>
        <v>8929</v>
      </c>
      <c r="G283" s="125">
        <f t="shared" si="90"/>
        <v>8929</v>
      </c>
    </row>
    <row r="284" spans="1:7" ht="12.75">
      <c r="A284" s="141" t="s">
        <v>230</v>
      </c>
      <c r="B284" s="100" t="s">
        <v>231</v>
      </c>
      <c r="C284" s="85"/>
      <c r="D284" s="85"/>
      <c r="E284" s="102">
        <f>E289+E285+E287</f>
        <v>8929</v>
      </c>
      <c r="F284" s="102">
        <f>F289+F285+F287</f>
        <v>8929</v>
      </c>
      <c r="G284" s="129">
        <f>G289+G285+G287</f>
        <v>8929</v>
      </c>
    </row>
    <row r="285" spans="1:7" ht="12.75">
      <c r="A285" s="130" t="s">
        <v>73</v>
      </c>
      <c r="B285" s="100" t="s">
        <v>231</v>
      </c>
      <c r="C285" s="85" t="s">
        <v>74</v>
      </c>
      <c r="D285" s="85"/>
      <c r="E285" s="102">
        <f>E286</f>
        <v>1804.9</v>
      </c>
      <c r="F285" s="102">
        <f t="shared" ref="F285:G285" si="91">F286</f>
        <v>2558.9</v>
      </c>
      <c r="G285" s="129">
        <f t="shared" si="91"/>
        <v>2558.9</v>
      </c>
    </row>
    <row r="286" spans="1:7" ht="25.5">
      <c r="A286" s="130" t="s">
        <v>75</v>
      </c>
      <c r="B286" s="100" t="s">
        <v>231</v>
      </c>
      <c r="C286" s="85" t="s">
        <v>76</v>
      </c>
      <c r="D286" s="85">
        <v>900302</v>
      </c>
      <c r="E286" s="102">
        <v>1804.9</v>
      </c>
      <c r="F286" s="102">
        <v>2558.9</v>
      </c>
      <c r="G286" s="129">
        <v>2558.9</v>
      </c>
    </row>
    <row r="287" spans="1:7" ht="12.75">
      <c r="A287" s="130" t="s">
        <v>63</v>
      </c>
      <c r="B287" s="100" t="s">
        <v>231</v>
      </c>
      <c r="C287" s="85" t="s">
        <v>64</v>
      </c>
      <c r="D287" s="80"/>
      <c r="E287" s="173">
        <f>E288</f>
        <v>433.2</v>
      </c>
      <c r="F287" s="173">
        <f t="shared" ref="F287:G287" si="92">F288</f>
        <v>1336</v>
      </c>
      <c r="G287" s="145">
        <f t="shared" si="92"/>
        <v>1336</v>
      </c>
    </row>
    <row r="288" spans="1:7" ht="12.75">
      <c r="A288" s="130" t="s">
        <v>65</v>
      </c>
      <c r="B288" s="100" t="s">
        <v>231</v>
      </c>
      <c r="C288" s="85" t="s">
        <v>66</v>
      </c>
      <c r="D288" s="85">
        <v>900100</v>
      </c>
      <c r="E288" s="173">
        <v>433.2</v>
      </c>
      <c r="F288" s="173">
        <v>1336</v>
      </c>
      <c r="G288" s="145">
        <v>1336</v>
      </c>
    </row>
    <row r="289" spans="1:7" ht="25.5">
      <c r="A289" s="144" t="s">
        <v>67</v>
      </c>
      <c r="B289" s="100" t="s">
        <v>231</v>
      </c>
      <c r="C289" s="80">
        <v>600</v>
      </c>
      <c r="D289" s="80"/>
      <c r="E289" s="102">
        <f>E290+E291+E292</f>
        <v>6690.9</v>
      </c>
      <c r="F289" s="102">
        <f t="shared" ref="F289:G289" si="93">F290+F291+F292</f>
        <v>5034.1000000000004</v>
      </c>
      <c r="G289" s="129">
        <f t="shared" si="93"/>
        <v>5034.1000000000004</v>
      </c>
    </row>
    <row r="290" spans="1:7" ht="12.75">
      <c r="A290" s="144" t="s">
        <v>112</v>
      </c>
      <c r="B290" s="100" t="s">
        <v>231</v>
      </c>
      <c r="C290" s="80">
        <v>610</v>
      </c>
      <c r="D290" s="85">
        <v>900302</v>
      </c>
      <c r="E290" s="102">
        <v>1124.0999999999999</v>
      </c>
      <c r="F290" s="102">
        <v>370.1</v>
      </c>
      <c r="G290" s="129">
        <v>370.1</v>
      </c>
    </row>
    <row r="291" spans="1:7" ht="12.75">
      <c r="A291" s="144" t="s">
        <v>112</v>
      </c>
      <c r="B291" s="100" t="s">
        <v>231</v>
      </c>
      <c r="C291" s="80">
        <v>610</v>
      </c>
      <c r="D291" s="85">
        <v>900100</v>
      </c>
      <c r="E291" s="173">
        <v>5560.9</v>
      </c>
      <c r="F291" s="173">
        <v>4658.1000000000004</v>
      </c>
      <c r="G291" s="145">
        <v>4658.1000000000004</v>
      </c>
    </row>
    <row r="292" spans="1:7" ht="12.75">
      <c r="A292" s="130" t="s">
        <v>71</v>
      </c>
      <c r="B292" s="100" t="s">
        <v>231</v>
      </c>
      <c r="C292" s="85" t="s">
        <v>72</v>
      </c>
      <c r="D292" s="85">
        <v>900100</v>
      </c>
      <c r="E292" s="173">
        <v>5.9</v>
      </c>
      <c r="F292" s="173">
        <v>5.9</v>
      </c>
      <c r="G292" s="145">
        <v>5.9</v>
      </c>
    </row>
    <row r="293" spans="1:7" ht="25.5">
      <c r="A293" s="140" t="s">
        <v>756</v>
      </c>
      <c r="B293" s="106" t="s">
        <v>232</v>
      </c>
      <c r="C293" s="90"/>
      <c r="D293" s="90"/>
      <c r="E293" s="103">
        <f t="shared" ref="E293:G296" si="94">E294</f>
        <v>480</v>
      </c>
      <c r="F293" s="103">
        <f t="shared" si="94"/>
        <v>420</v>
      </c>
      <c r="G293" s="125">
        <f t="shared" si="94"/>
        <v>420</v>
      </c>
    </row>
    <row r="294" spans="1:7" ht="20.25" customHeight="1">
      <c r="A294" s="143" t="s">
        <v>233</v>
      </c>
      <c r="B294" s="106" t="s">
        <v>234</v>
      </c>
      <c r="C294" s="91"/>
      <c r="D294" s="91"/>
      <c r="E294" s="103">
        <f t="shared" si="94"/>
        <v>480</v>
      </c>
      <c r="F294" s="103">
        <f t="shared" si="94"/>
        <v>420</v>
      </c>
      <c r="G294" s="125">
        <f t="shared" si="94"/>
        <v>420</v>
      </c>
    </row>
    <row r="295" spans="1:7" ht="16.5" customHeight="1">
      <c r="A295" s="142" t="s">
        <v>235</v>
      </c>
      <c r="B295" s="100" t="s">
        <v>236</v>
      </c>
      <c r="C295" s="86"/>
      <c r="D295" s="86"/>
      <c r="E295" s="102">
        <f t="shared" si="94"/>
        <v>480</v>
      </c>
      <c r="F295" s="102">
        <f t="shared" si="94"/>
        <v>420</v>
      </c>
      <c r="G295" s="129">
        <f t="shared" si="94"/>
        <v>420</v>
      </c>
    </row>
    <row r="296" spans="1:7" ht="25.5">
      <c r="A296" s="130" t="s">
        <v>67</v>
      </c>
      <c r="B296" s="100" t="s">
        <v>236</v>
      </c>
      <c r="C296" s="85" t="s">
        <v>68</v>
      </c>
      <c r="D296" s="85"/>
      <c r="E296" s="102">
        <f t="shared" si="94"/>
        <v>480</v>
      </c>
      <c r="F296" s="102">
        <f t="shared" si="94"/>
        <v>420</v>
      </c>
      <c r="G296" s="129">
        <f t="shared" si="94"/>
        <v>420</v>
      </c>
    </row>
    <row r="297" spans="1:7" ht="25.5">
      <c r="A297" s="130" t="s">
        <v>79</v>
      </c>
      <c r="B297" s="100" t="s">
        <v>236</v>
      </c>
      <c r="C297" s="85" t="s">
        <v>80</v>
      </c>
      <c r="D297" s="85">
        <v>900100</v>
      </c>
      <c r="E297" s="102">
        <v>480</v>
      </c>
      <c r="F297" s="102">
        <v>420</v>
      </c>
      <c r="G297" s="129">
        <v>420</v>
      </c>
    </row>
    <row r="298" spans="1:7" ht="18.75" customHeight="1">
      <c r="A298" s="127" t="s">
        <v>240</v>
      </c>
      <c r="B298" s="106" t="s">
        <v>124</v>
      </c>
      <c r="C298" s="88"/>
      <c r="D298" s="88"/>
      <c r="E298" s="103">
        <f>E299+E316</f>
        <v>110674.8</v>
      </c>
      <c r="F298" s="103">
        <f>F299+F316</f>
        <v>108383</v>
      </c>
      <c r="G298" s="125">
        <f>G299+G316</f>
        <v>108783</v>
      </c>
    </row>
    <row r="299" spans="1:7" ht="12.75">
      <c r="A299" s="127" t="s">
        <v>241</v>
      </c>
      <c r="B299" s="106" t="s">
        <v>125</v>
      </c>
      <c r="C299" s="90"/>
      <c r="D299" s="90"/>
      <c r="E299" s="103">
        <f>E300+E311</f>
        <v>67501.8</v>
      </c>
      <c r="F299" s="103">
        <f>F300+F311</f>
        <v>65210</v>
      </c>
      <c r="G299" s="125">
        <f>G300+G311</f>
        <v>65610</v>
      </c>
    </row>
    <row r="300" spans="1:7" ht="25.5">
      <c r="A300" s="127" t="s">
        <v>243</v>
      </c>
      <c r="B300" s="106" t="s">
        <v>127</v>
      </c>
      <c r="C300" s="91"/>
      <c r="D300" s="91"/>
      <c r="E300" s="103">
        <f>E301+E305</f>
        <v>67501.8</v>
      </c>
      <c r="F300" s="103">
        <f>F301+F305</f>
        <v>65210</v>
      </c>
      <c r="G300" s="125">
        <f>G301+G305</f>
        <v>60610</v>
      </c>
    </row>
    <row r="301" spans="1:7" ht="25.5">
      <c r="A301" s="128" t="s">
        <v>279</v>
      </c>
      <c r="B301" s="100" t="s">
        <v>280</v>
      </c>
      <c r="C301" s="86"/>
      <c r="D301" s="86"/>
      <c r="E301" s="102">
        <f>E302</f>
        <v>64891.8</v>
      </c>
      <c r="F301" s="102">
        <f t="shared" ref="F301:G301" si="95">F302</f>
        <v>62600</v>
      </c>
      <c r="G301" s="129">
        <f t="shared" si="95"/>
        <v>58000</v>
      </c>
    </row>
    <row r="302" spans="1:7" ht="25.5">
      <c r="A302" s="130" t="s">
        <v>67</v>
      </c>
      <c r="B302" s="100" t="s">
        <v>280</v>
      </c>
      <c r="C302" s="85" t="s">
        <v>68</v>
      </c>
      <c r="D302" s="85"/>
      <c r="E302" s="102">
        <f>E303+E304</f>
        <v>64891.8</v>
      </c>
      <c r="F302" s="102">
        <f t="shared" ref="F302:G302" si="96">F303+F304</f>
        <v>62600</v>
      </c>
      <c r="G302" s="129">
        <f t="shared" si="96"/>
        <v>58000</v>
      </c>
    </row>
    <row r="303" spans="1:7" ht="12.75">
      <c r="A303" s="130" t="s">
        <v>69</v>
      </c>
      <c r="B303" s="100" t="s">
        <v>280</v>
      </c>
      <c r="C303" s="85" t="s">
        <v>70</v>
      </c>
      <c r="D303" s="85">
        <v>900100</v>
      </c>
      <c r="E303" s="102">
        <v>42451.8</v>
      </c>
      <c r="F303" s="102">
        <v>40600</v>
      </c>
      <c r="G303" s="129">
        <v>38000</v>
      </c>
    </row>
    <row r="304" spans="1:7" ht="12.75">
      <c r="A304" s="130" t="s">
        <v>71</v>
      </c>
      <c r="B304" s="100" t="s">
        <v>280</v>
      </c>
      <c r="C304" s="85" t="s">
        <v>72</v>
      </c>
      <c r="D304" s="85">
        <v>900100</v>
      </c>
      <c r="E304" s="102">
        <v>22440</v>
      </c>
      <c r="F304" s="102">
        <v>22000</v>
      </c>
      <c r="G304" s="129">
        <v>20000</v>
      </c>
    </row>
    <row r="305" spans="1:7" ht="25.5">
      <c r="A305" s="128" t="s">
        <v>668</v>
      </c>
      <c r="B305" s="100" t="s">
        <v>244</v>
      </c>
      <c r="C305" s="86"/>
      <c r="D305" s="86"/>
      <c r="E305" s="102">
        <f>E306+E308</f>
        <v>2610</v>
      </c>
      <c r="F305" s="102">
        <f t="shared" ref="F305:G305" si="97">F306+F308</f>
        <v>2610</v>
      </c>
      <c r="G305" s="129">
        <f t="shared" si="97"/>
        <v>2610</v>
      </c>
    </row>
    <row r="306" spans="1:7" ht="12.75">
      <c r="A306" s="130" t="s">
        <v>73</v>
      </c>
      <c r="B306" s="100" t="s">
        <v>244</v>
      </c>
      <c r="C306" s="85" t="s">
        <v>74</v>
      </c>
      <c r="D306" s="85"/>
      <c r="E306" s="102">
        <f>E307</f>
        <v>1024</v>
      </c>
      <c r="F306" s="102">
        <f t="shared" ref="F306:G306" si="98">F307</f>
        <v>1024</v>
      </c>
      <c r="G306" s="129">
        <f t="shared" si="98"/>
        <v>1024</v>
      </c>
    </row>
    <row r="307" spans="1:7" ht="25.5">
      <c r="A307" s="130" t="s">
        <v>75</v>
      </c>
      <c r="B307" s="100" t="s">
        <v>244</v>
      </c>
      <c r="C307" s="85" t="s">
        <v>76</v>
      </c>
      <c r="D307" s="85">
        <v>900100</v>
      </c>
      <c r="E307" s="102">
        <v>1024</v>
      </c>
      <c r="F307" s="102">
        <v>1024</v>
      </c>
      <c r="G307" s="129">
        <v>1024</v>
      </c>
    </row>
    <row r="308" spans="1:7" ht="25.5">
      <c r="A308" s="130" t="s">
        <v>67</v>
      </c>
      <c r="B308" s="100" t="s">
        <v>244</v>
      </c>
      <c r="C308" s="85" t="s">
        <v>68</v>
      </c>
      <c r="D308" s="85"/>
      <c r="E308" s="102">
        <f>E309+E310</f>
        <v>1586</v>
      </c>
      <c r="F308" s="102">
        <f t="shared" ref="F308:G308" si="99">F309+F310</f>
        <v>1586</v>
      </c>
      <c r="G308" s="129">
        <f t="shared" si="99"/>
        <v>1586</v>
      </c>
    </row>
    <row r="309" spans="1:7" ht="12.75">
      <c r="A309" s="130" t="s">
        <v>69</v>
      </c>
      <c r="B309" s="100" t="s">
        <v>244</v>
      </c>
      <c r="C309" s="85" t="s">
        <v>70</v>
      </c>
      <c r="D309" s="85">
        <v>900100</v>
      </c>
      <c r="E309" s="102">
        <v>916</v>
      </c>
      <c r="F309" s="102">
        <v>916</v>
      </c>
      <c r="G309" s="129">
        <v>916</v>
      </c>
    </row>
    <row r="310" spans="1:7" ht="12.75">
      <c r="A310" s="130" t="s">
        <v>71</v>
      </c>
      <c r="B310" s="100" t="s">
        <v>244</v>
      </c>
      <c r="C310" s="85" t="s">
        <v>72</v>
      </c>
      <c r="D310" s="85">
        <v>900100</v>
      </c>
      <c r="E310" s="102">
        <v>670</v>
      </c>
      <c r="F310" s="102">
        <v>670</v>
      </c>
      <c r="G310" s="129">
        <v>670</v>
      </c>
    </row>
    <row r="311" spans="1:7" ht="12.75">
      <c r="A311" s="126" t="s">
        <v>702</v>
      </c>
      <c r="B311" s="106" t="s">
        <v>703</v>
      </c>
      <c r="C311" s="93"/>
      <c r="D311" s="93"/>
      <c r="E311" s="103">
        <f t="shared" ref="E311:F312" si="100">E312</f>
        <v>0</v>
      </c>
      <c r="F311" s="103">
        <f t="shared" si="100"/>
        <v>0</v>
      </c>
      <c r="G311" s="125">
        <f>G312</f>
        <v>5000</v>
      </c>
    </row>
    <row r="312" spans="1:7" ht="25.5">
      <c r="A312" s="130" t="s">
        <v>704</v>
      </c>
      <c r="B312" s="100" t="s">
        <v>705</v>
      </c>
      <c r="C312" s="93"/>
      <c r="D312" s="93"/>
      <c r="E312" s="103">
        <f t="shared" si="100"/>
        <v>0</v>
      </c>
      <c r="F312" s="103">
        <f t="shared" si="100"/>
        <v>0</v>
      </c>
      <c r="G312" s="125">
        <f>G313</f>
        <v>5000</v>
      </c>
    </row>
    <row r="313" spans="1:7" ht="25.5">
      <c r="A313" s="130" t="s">
        <v>67</v>
      </c>
      <c r="B313" s="100" t="s">
        <v>705</v>
      </c>
      <c r="C313" s="85" t="s">
        <v>68</v>
      </c>
      <c r="D313" s="85"/>
      <c r="E313" s="103">
        <f t="shared" ref="E313:F313" si="101">E314+E315</f>
        <v>0</v>
      </c>
      <c r="F313" s="103">
        <f t="shared" si="101"/>
        <v>0</v>
      </c>
      <c r="G313" s="125">
        <f>G314+G315</f>
        <v>5000</v>
      </c>
    </row>
    <row r="314" spans="1:7" ht="12.75">
      <c r="A314" s="130" t="s">
        <v>69</v>
      </c>
      <c r="B314" s="100" t="s">
        <v>705</v>
      </c>
      <c r="C314" s="85" t="s">
        <v>70</v>
      </c>
      <c r="D314" s="85">
        <v>900302</v>
      </c>
      <c r="E314" s="102">
        <v>0</v>
      </c>
      <c r="F314" s="102">
        <v>0</v>
      </c>
      <c r="G314" s="129">
        <v>3975</v>
      </c>
    </row>
    <row r="315" spans="1:7" ht="12.75">
      <c r="A315" s="130" t="s">
        <v>69</v>
      </c>
      <c r="B315" s="100" t="s">
        <v>705</v>
      </c>
      <c r="C315" s="85" t="s">
        <v>70</v>
      </c>
      <c r="D315" s="85">
        <v>900100</v>
      </c>
      <c r="E315" s="102">
        <v>0</v>
      </c>
      <c r="F315" s="102">
        <v>0</v>
      </c>
      <c r="G315" s="129">
        <v>1025</v>
      </c>
    </row>
    <row r="316" spans="1:7" ht="12.75">
      <c r="A316" s="127" t="s">
        <v>245</v>
      </c>
      <c r="B316" s="106" t="s">
        <v>128</v>
      </c>
      <c r="C316" s="90"/>
      <c r="D316" s="90"/>
      <c r="E316" s="103">
        <f>E317</f>
        <v>43173</v>
      </c>
      <c r="F316" s="103">
        <f>F317</f>
        <v>43173</v>
      </c>
      <c r="G316" s="125">
        <f t="shared" ref="G316" si="102">G317</f>
        <v>43173</v>
      </c>
    </row>
    <row r="317" spans="1:7" ht="12.75">
      <c r="A317" s="127" t="s">
        <v>246</v>
      </c>
      <c r="B317" s="106" t="s">
        <v>129</v>
      </c>
      <c r="C317" s="91"/>
      <c r="D317" s="91"/>
      <c r="E317" s="103">
        <f>E318</f>
        <v>43173</v>
      </c>
      <c r="F317" s="103">
        <f t="shared" ref="F317:G317" si="103">F318</f>
        <v>43173</v>
      </c>
      <c r="G317" s="125">
        <f t="shared" si="103"/>
        <v>43173</v>
      </c>
    </row>
    <row r="318" spans="1:7" ht="25.5">
      <c r="A318" s="128" t="s">
        <v>247</v>
      </c>
      <c r="B318" s="100" t="s">
        <v>248</v>
      </c>
      <c r="C318" s="86"/>
      <c r="D318" s="86"/>
      <c r="E318" s="102">
        <f t="shared" ref="E318:G319" si="104">E319</f>
        <v>43173</v>
      </c>
      <c r="F318" s="102">
        <f t="shared" si="104"/>
        <v>43173</v>
      </c>
      <c r="G318" s="129">
        <f t="shared" si="104"/>
        <v>43173</v>
      </c>
    </row>
    <row r="319" spans="1:7" ht="25.5">
      <c r="A319" s="130" t="s">
        <v>67</v>
      </c>
      <c r="B319" s="100" t="s">
        <v>248</v>
      </c>
      <c r="C319" s="85" t="s">
        <v>68</v>
      </c>
      <c r="D319" s="85"/>
      <c r="E319" s="102">
        <f t="shared" si="104"/>
        <v>43173</v>
      </c>
      <c r="F319" s="102">
        <f t="shared" si="104"/>
        <v>43173</v>
      </c>
      <c r="G319" s="129">
        <f t="shared" si="104"/>
        <v>43173</v>
      </c>
    </row>
    <row r="320" spans="1:7" ht="12.75">
      <c r="A320" s="130" t="s">
        <v>69</v>
      </c>
      <c r="B320" s="100" t="s">
        <v>248</v>
      </c>
      <c r="C320" s="85" t="s">
        <v>70</v>
      </c>
      <c r="D320" s="85">
        <v>900100</v>
      </c>
      <c r="E320" s="102">
        <v>43173</v>
      </c>
      <c r="F320" s="102">
        <v>43173</v>
      </c>
      <c r="G320" s="129">
        <v>43173</v>
      </c>
    </row>
    <row r="321" spans="1:7" ht="23.25" customHeight="1">
      <c r="A321" s="127" t="s">
        <v>342</v>
      </c>
      <c r="B321" s="106" t="s">
        <v>130</v>
      </c>
      <c r="C321" s="96"/>
      <c r="D321" s="96"/>
      <c r="E321" s="103">
        <f>E322+E342+E327</f>
        <v>8016.5</v>
      </c>
      <c r="F321" s="103">
        <f>F322+F342+F327</f>
        <v>2649.9</v>
      </c>
      <c r="G321" s="125">
        <f>G322+G342+G327</f>
        <v>2665.7</v>
      </c>
    </row>
    <row r="322" spans="1:7" ht="12.75">
      <c r="A322" s="127" t="s">
        <v>343</v>
      </c>
      <c r="B322" s="106" t="s">
        <v>344</v>
      </c>
      <c r="C322" s="93"/>
      <c r="D322" s="93"/>
      <c r="E322" s="103">
        <f t="shared" ref="E322:G325" si="105">E323</f>
        <v>487</v>
      </c>
      <c r="F322" s="103">
        <f t="shared" si="105"/>
        <v>487</v>
      </c>
      <c r="G322" s="125">
        <f t="shared" si="105"/>
        <v>487</v>
      </c>
    </row>
    <row r="323" spans="1:7" ht="15" customHeight="1">
      <c r="A323" s="127" t="s">
        <v>345</v>
      </c>
      <c r="B323" s="106" t="s">
        <v>346</v>
      </c>
      <c r="C323" s="93"/>
      <c r="D323" s="93"/>
      <c r="E323" s="103">
        <f t="shared" si="105"/>
        <v>487</v>
      </c>
      <c r="F323" s="103">
        <f t="shared" si="105"/>
        <v>487</v>
      </c>
      <c r="G323" s="125">
        <f t="shared" si="105"/>
        <v>487</v>
      </c>
    </row>
    <row r="324" spans="1:7" ht="12.75">
      <c r="A324" s="130" t="s">
        <v>528</v>
      </c>
      <c r="B324" s="100" t="s">
        <v>529</v>
      </c>
      <c r="C324" s="85"/>
      <c r="D324" s="85"/>
      <c r="E324" s="102">
        <f t="shared" si="105"/>
        <v>487</v>
      </c>
      <c r="F324" s="102">
        <f t="shared" si="105"/>
        <v>487</v>
      </c>
      <c r="G324" s="129">
        <f t="shared" si="105"/>
        <v>487</v>
      </c>
    </row>
    <row r="325" spans="1:7" ht="25.5">
      <c r="A325" s="130" t="s">
        <v>67</v>
      </c>
      <c r="B325" s="100" t="s">
        <v>529</v>
      </c>
      <c r="C325" s="85" t="s">
        <v>68</v>
      </c>
      <c r="D325" s="85"/>
      <c r="E325" s="102">
        <f t="shared" si="105"/>
        <v>487</v>
      </c>
      <c r="F325" s="102">
        <f t="shared" si="105"/>
        <v>487</v>
      </c>
      <c r="G325" s="129">
        <f t="shared" si="105"/>
        <v>487</v>
      </c>
    </row>
    <row r="326" spans="1:7" ht="12.75">
      <c r="A326" s="130" t="s">
        <v>69</v>
      </c>
      <c r="B326" s="100" t="s">
        <v>529</v>
      </c>
      <c r="C326" s="85" t="s">
        <v>70</v>
      </c>
      <c r="D326" s="85">
        <v>900100</v>
      </c>
      <c r="E326" s="102">
        <v>487</v>
      </c>
      <c r="F326" s="102">
        <v>487</v>
      </c>
      <c r="G326" s="129">
        <v>487</v>
      </c>
    </row>
    <row r="327" spans="1:7" ht="12.75">
      <c r="A327" s="126" t="s">
        <v>696</v>
      </c>
      <c r="B327" s="106" t="s">
        <v>697</v>
      </c>
      <c r="C327" s="85"/>
      <c r="D327" s="85"/>
      <c r="E327" s="103">
        <f>E328+E334</f>
        <v>5760.5</v>
      </c>
      <c r="F327" s="103">
        <f t="shared" ref="F327:G327" si="106">F328+F334</f>
        <v>393.9</v>
      </c>
      <c r="G327" s="125">
        <f t="shared" si="106"/>
        <v>409.7</v>
      </c>
    </row>
    <row r="328" spans="1:7" ht="12.75">
      <c r="A328" s="126" t="s">
        <v>694</v>
      </c>
      <c r="B328" s="106" t="s">
        <v>695</v>
      </c>
      <c r="C328" s="85"/>
      <c r="D328" s="85"/>
      <c r="E328" s="103">
        <f>E329</f>
        <v>4894</v>
      </c>
      <c r="F328" s="103">
        <f t="shared" ref="F328:G329" si="107">F329</f>
        <v>0</v>
      </c>
      <c r="G328" s="125">
        <f t="shared" si="107"/>
        <v>0</v>
      </c>
    </row>
    <row r="329" spans="1:7" ht="25.5">
      <c r="A329" s="130" t="s">
        <v>693</v>
      </c>
      <c r="B329" s="100" t="s">
        <v>692</v>
      </c>
      <c r="C329" s="85"/>
      <c r="D329" s="85"/>
      <c r="E329" s="102">
        <f>E330</f>
        <v>4894</v>
      </c>
      <c r="F329" s="102">
        <f t="shared" si="107"/>
        <v>0</v>
      </c>
      <c r="G329" s="129">
        <f t="shared" si="107"/>
        <v>0</v>
      </c>
    </row>
    <row r="330" spans="1:7" ht="12.75">
      <c r="A330" s="130" t="s">
        <v>73</v>
      </c>
      <c r="B330" s="100" t="s">
        <v>692</v>
      </c>
      <c r="C330" s="85" t="s">
        <v>74</v>
      </c>
      <c r="D330" s="85"/>
      <c r="E330" s="102">
        <f>E331+E332+E333</f>
        <v>4894</v>
      </c>
      <c r="F330" s="102">
        <f t="shared" ref="F330:G330" si="108">F331+F332+F333</f>
        <v>0</v>
      </c>
      <c r="G330" s="129">
        <f t="shared" si="108"/>
        <v>0</v>
      </c>
    </row>
    <row r="331" spans="1:7" ht="25.5">
      <c r="A331" s="130" t="s">
        <v>75</v>
      </c>
      <c r="B331" s="100" t="s">
        <v>692</v>
      </c>
      <c r="C331" s="85" t="s">
        <v>76</v>
      </c>
      <c r="D331" s="85">
        <v>900202</v>
      </c>
      <c r="E331" s="102">
        <v>2569.3000000000002</v>
      </c>
      <c r="F331" s="102">
        <v>0</v>
      </c>
      <c r="G331" s="129">
        <v>0</v>
      </c>
    </row>
    <row r="332" spans="1:7" ht="25.5">
      <c r="A332" s="130" t="s">
        <v>75</v>
      </c>
      <c r="B332" s="100" t="s">
        <v>692</v>
      </c>
      <c r="C332" s="85" t="s">
        <v>76</v>
      </c>
      <c r="D332" s="85">
        <v>900302</v>
      </c>
      <c r="E332" s="102">
        <v>856.5</v>
      </c>
      <c r="F332" s="102">
        <v>0</v>
      </c>
      <c r="G332" s="129">
        <v>0</v>
      </c>
    </row>
    <row r="333" spans="1:7" ht="25.5">
      <c r="A333" s="130" t="s">
        <v>75</v>
      </c>
      <c r="B333" s="100" t="s">
        <v>692</v>
      </c>
      <c r="C333" s="85" t="s">
        <v>76</v>
      </c>
      <c r="D333" s="85">
        <v>900100</v>
      </c>
      <c r="E333" s="102">
        <v>1468.2</v>
      </c>
      <c r="F333" s="102">
        <v>0</v>
      </c>
      <c r="G333" s="129">
        <v>0</v>
      </c>
    </row>
    <row r="334" spans="1:7" ht="25.5">
      <c r="A334" s="147" t="s">
        <v>746</v>
      </c>
      <c r="B334" s="106" t="s">
        <v>745</v>
      </c>
      <c r="C334" s="93"/>
      <c r="D334" s="93"/>
      <c r="E334" s="103">
        <f>E335+E339</f>
        <v>866.5</v>
      </c>
      <c r="F334" s="103">
        <f t="shared" ref="F334:G334" si="109">F335+F339</f>
        <v>393.9</v>
      </c>
      <c r="G334" s="103">
        <f t="shared" si="109"/>
        <v>409.7</v>
      </c>
    </row>
    <row r="335" spans="1:7" ht="38.25">
      <c r="A335" s="149" t="s">
        <v>97</v>
      </c>
      <c r="B335" s="100" t="s">
        <v>744</v>
      </c>
      <c r="C335" s="91"/>
      <c r="D335" s="91"/>
      <c r="E335" s="103">
        <f t="shared" ref="E335:G335" si="110">E336</f>
        <v>550.6</v>
      </c>
      <c r="F335" s="103">
        <f t="shared" si="110"/>
        <v>393.9</v>
      </c>
      <c r="G335" s="125">
        <f t="shared" si="110"/>
        <v>409.7</v>
      </c>
    </row>
    <row r="336" spans="1:7" ht="12.75">
      <c r="A336" s="130" t="s">
        <v>73</v>
      </c>
      <c r="B336" s="100" t="s">
        <v>744</v>
      </c>
      <c r="C336" s="85" t="s">
        <v>74</v>
      </c>
      <c r="D336" s="85"/>
      <c r="E336" s="102">
        <f>E337+E338</f>
        <v>550.6</v>
      </c>
      <c r="F336" s="102">
        <f>F337+F338</f>
        <v>393.9</v>
      </c>
      <c r="G336" s="129">
        <f>G337+G338</f>
        <v>409.7</v>
      </c>
    </row>
    <row r="337" spans="1:7" ht="17.25" customHeight="1">
      <c r="A337" s="130" t="s">
        <v>75</v>
      </c>
      <c r="B337" s="100" t="s">
        <v>744</v>
      </c>
      <c r="C337" s="85" t="s">
        <v>76</v>
      </c>
      <c r="D337" s="85">
        <v>900302</v>
      </c>
      <c r="E337" s="102">
        <v>437.7</v>
      </c>
      <c r="F337" s="102">
        <v>313.2</v>
      </c>
      <c r="G337" s="129">
        <v>325.7</v>
      </c>
    </row>
    <row r="338" spans="1:7" ht="16.5" customHeight="1">
      <c r="A338" s="130" t="s">
        <v>75</v>
      </c>
      <c r="B338" s="100" t="s">
        <v>744</v>
      </c>
      <c r="C338" s="85" t="s">
        <v>76</v>
      </c>
      <c r="D338" s="85">
        <v>900100</v>
      </c>
      <c r="E338" s="102">
        <v>112.9</v>
      </c>
      <c r="F338" s="102">
        <v>80.7</v>
      </c>
      <c r="G338" s="129">
        <v>84</v>
      </c>
    </row>
    <row r="339" spans="1:7" ht="38.25">
      <c r="A339" s="130" t="s">
        <v>789</v>
      </c>
      <c r="B339" s="100" t="s">
        <v>788</v>
      </c>
      <c r="C339" s="85"/>
      <c r="D339" s="85"/>
      <c r="E339" s="102">
        <f>E340</f>
        <v>315.89999999999998</v>
      </c>
      <c r="F339" s="102">
        <f t="shared" ref="F339:G340" si="111">F340</f>
        <v>0</v>
      </c>
      <c r="G339" s="102">
        <f t="shared" si="111"/>
        <v>0</v>
      </c>
    </row>
    <row r="340" spans="1:7" ht="12.75">
      <c r="A340" s="130" t="s">
        <v>73</v>
      </c>
      <c r="B340" s="100" t="s">
        <v>788</v>
      </c>
      <c r="C340" s="85" t="s">
        <v>74</v>
      </c>
      <c r="D340" s="85"/>
      <c r="E340" s="102">
        <f>E341</f>
        <v>315.89999999999998</v>
      </c>
      <c r="F340" s="102">
        <f t="shared" si="111"/>
        <v>0</v>
      </c>
      <c r="G340" s="102">
        <f t="shared" si="111"/>
        <v>0</v>
      </c>
    </row>
    <row r="341" spans="1:7" ht="25.5">
      <c r="A341" s="130" t="s">
        <v>75</v>
      </c>
      <c r="B341" s="100" t="s">
        <v>788</v>
      </c>
      <c r="C341" s="85" t="s">
        <v>76</v>
      </c>
      <c r="D341" s="85">
        <v>900100</v>
      </c>
      <c r="E341" s="102">
        <v>315.89999999999998</v>
      </c>
      <c r="F341" s="102">
        <v>0</v>
      </c>
      <c r="G341" s="129">
        <v>0</v>
      </c>
    </row>
    <row r="342" spans="1:7" ht="12.75">
      <c r="A342" s="127" t="s">
        <v>347</v>
      </c>
      <c r="B342" s="106" t="s">
        <v>131</v>
      </c>
      <c r="C342" s="93"/>
      <c r="D342" s="93"/>
      <c r="E342" s="103">
        <f t="shared" ref="E342:G345" si="112">E343</f>
        <v>1769</v>
      </c>
      <c r="F342" s="103">
        <f t="shared" si="112"/>
        <v>1769</v>
      </c>
      <c r="G342" s="125">
        <f t="shared" si="112"/>
        <v>1769</v>
      </c>
    </row>
    <row r="343" spans="1:7" ht="38.25">
      <c r="A343" s="127" t="s">
        <v>348</v>
      </c>
      <c r="B343" s="100" t="s">
        <v>132</v>
      </c>
      <c r="C343" s="85"/>
      <c r="D343" s="85"/>
      <c r="E343" s="102">
        <f t="shared" si="112"/>
        <v>1769</v>
      </c>
      <c r="F343" s="102">
        <f t="shared" si="112"/>
        <v>1769</v>
      </c>
      <c r="G343" s="129">
        <f t="shared" si="112"/>
        <v>1769</v>
      </c>
    </row>
    <row r="344" spans="1:7" ht="25.5">
      <c r="A344" s="138" t="s">
        <v>642</v>
      </c>
      <c r="B344" s="100" t="s">
        <v>349</v>
      </c>
      <c r="C344" s="91"/>
      <c r="D344" s="91"/>
      <c r="E344" s="103">
        <f t="shared" si="112"/>
        <v>1769</v>
      </c>
      <c r="F344" s="103">
        <f t="shared" si="112"/>
        <v>1769</v>
      </c>
      <c r="G344" s="125">
        <f t="shared" si="112"/>
        <v>1769</v>
      </c>
    </row>
    <row r="345" spans="1:7" ht="12.75">
      <c r="A345" s="144" t="s">
        <v>111</v>
      </c>
      <c r="B345" s="100" t="s">
        <v>349</v>
      </c>
      <c r="C345" s="85" t="s">
        <v>74</v>
      </c>
      <c r="D345" s="85"/>
      <c r="E345" s="102">
        <f t="shared" si="112"/>
        <v>1769</v>
      </c>
      <c r="F345" s="102">
        <f t="shared" si="112"/>
        <v>1769</v>
      </c>
      <c r="G345" s="129">
        <f t="shared" si="112"/>
        <v>1769</v>
      </c>
    </row>
    <row r="346" spans="1:7" ht="25.5">
      <c r="A346" s="146" t="s">
        <v>75</v>
      </c>
      <c r="B346" s="100" t="s">
        <v>349</v>
      </c>
      <c r="C346" s="85" t="s">
        <v>76</v>
      </c>
      <c r="D346" s="85">
        <v>900303</v>
      </c>
      <c r="E346" s="102">
        <v>1769</v>
      </c>
      <c r="F346" s="102">
        <v>1769</v>
      </c>
      <c r="G346" s="129">
        <v>1769</v>
      </c>
    </row>
    <row r="347" spans="1:7" s="168" customFormat="1" ht="21" customHeight="1">
      <c r="A347" s="124" t="s">
        <v>679</v>
      </c>
      <c r="B347" s="87" t="s">
        <v>114</v>
      </c>
      <c r="C347" s="88"/>
      <c r="D347" s="88"/>
      <c r="E347" s="103">
        <f>E348+E357+E362</f>
        <v>80311.400000000009</v>
      </c>
      <c r="F347" s="103">
        <f>F348+F357+F362</f>
        <v>64558.1</v>
      </c>
      <c r="G347" s="125">
        <f>G348+G357+G362</f>
        <v>11900</v>
      </c>
    </row>
    <row r="348" spans="1:7" s="168" customFormat="1" ht="12.75">
      <c r="A348" s="131" t="s">
        <v>98</v>
      </c>
      <c r="B348" s="89" t="s">
        <v>115</v>
      </c>
      <c r="C348" s="90"/>
      <c r="D348" s="90"/>
      <c r="E348" s="103">
        <f>E349+E353</f>
        <v>1048</v>
      </c>
      <c r="F348" s="103">
        <f>F349+F353</f>
        <v>1400</v>
      </c>
      <c r="G348" s="125">
        <f>G349+G353</f>
        <v>900</v>
      </c>
    </row>
    <row r="349" spans="1:7" s="168" customFormat="1" ht="12.75">
      <c r="A349" s="135" t="s">
        <v>680</v>
      </c>
      <c r="B349" s="83" t="s">
        <v>116</v>
      </c>
      <c r="C349" s="91"/>
      <c r="D349" s="91"/>
      <c r="E349" s="103">
        <f>E350</f>
        <v>450</v>
      </c>
      <c r="F349" s="103">
        <f t="shared" ref="F349:G349" si="113">F350</f>
        <v>1000</v>
      </c>
      <c r="G349" s="125">
        <f t="shared" si="113"/>
        <v>500</v>
      </c>
    </row>
    <row r="350" spans="1:7" s="168" customFormat="1" ht="12.75">
      <c r="A350" s="146" t="s">
        <v>292</v>
      </c>
      <c r="B350" s="100" t="s">
        <v>678</v>
      </c>
      <c r="C350" s="85"/>
      <c r="D350" s="85"/>
      <c r="E350" s="102">
        <f>E351</f>
        <v>450</v>
      </c>
      <c r="F350" s="102">
        <f t="shared" ref="F350:G351" si="114">F351</f>
        <v>1000</v>
      </c>
      <c r="G350" s="129">
        <f t="shared" si="114"/>
        <v>500</v>
      </c>
    </row>
    <row r="351" spans="1:7" s="168" customFormat="1" ht="12.75">
      <c r="A351" s="144" t="s">
        <v>111</v>
      </c>
      <c r="B351" s="100" t="s">
        <v>678</v>
      </c>
      <c r="C351" s="85" t="s">
        <v>74</v>
      </c>
      <c r="D351" s="85"/>
      <c r="E351" s="102">
        <f>E352</f>
        <v>450</v>
      </c>
      <c r="F351" s="102">
        <f t="shared" si="114"/>
        <v>1000</v>
      </c>
      <c r="G351" s="129">
        <f t="shared" si="114"/>
        <v>500</v>
      </c>
    </row>
    <row r="352" spans="1:7" s="168" customFormat="1" ht="25.5">
      <c r="A352" s="146" t="s">
        <v>75</v>
      </c>
      <c r="B352" s="100" t="s">
        <v>678</v>
      </c>
      <c r="C352" s="85" t="s">
        <v>76</v>
      </c>
      <c r="D352" s="85">
        <v>900100</v>
      </c>
      <c r="E352" s="102">
        <v>450</v>
      </c>
      <c r="F352" s="102">
        <v>1000</v>
      </c>
      <c r="G352" s="129">
        <v>500</v>
      </c>
    </row>
    <row r="353" spans="1:7" s="168" customFormat="1" ht="17.45" customHeight="1">
      <c r="A353" s="135" t="s">
        <v>293</v>
      </c>
      <c r="B353" s="106" t="s">
        <v>294</v>
      </c>
      <c r="C353" s="93"/>
      <c r="D353" s="93"/>
      <c r="E353" s="103">
        <f t="shared" ref="E353:G355" si="115">E354</f>
        <v>598</v>
      </c>
      <c r="F353" s="103">
        <f t="shared" si="115"/>
        <v>400</v>
      </c>
      <c r="G353" s="125">
        <f t="shared" si="115"/>
        <v>400</v>
      </c>
    </row>
    <row r="354" spans="1:7" s="168" customFormat="1" ht="12.75">
      <c r="A354" s="128" t="s">
        <v>292</v>
      </c>
      <c r="B354" s="100" t="s">
        <v>295</v>
      </c>
      <c r="C354" s="85"/>
      <c r="D354" s="85"/>
      <c r="E354" s="102">
        <f t="shared" si="115"/>
        <v>598</v>
      </c>
      <c r="F354" s="102">
        <f t="shared" si="115"/>
        <v>400</v>
      </c>
      <c r="G354" s="129">
        <f t="shared" si="115"/>
        <v>400</v>
      </c>
    </row>
    <row r="355" spans="1:7" s="168" customFormat="1" ht="12.75">
      <c r="A355" s="144" t="s">
        <v>111</v>
      </c>
      <c r="B355" s="100" t="s">
        <v>295</v>
      </c>
      <c r="C355" s="85" t="s">
        <v>74</v>
      </c>
      <c r="D355" s="85"/>
      <c r="E355" s="102">
        <f t="shared" si="115"/>
        <v>598</v>
      </c>
      <c r="F355" s="102">
        <f t="shared" si="115"/>
        <v>400</v>
      </c>
      <c r="G355" s="129">
        <f t="shared" si="115"/>
        <v>400</v>
      </c>
    </row>
    <row r="356" spans="1:7" s="168" customFormat="1" ht="25.5">
      <c r="A356" s="146" t="s">
        <v>75</v>
      </c>
      <c r="B356" s="100" t="s">
        <v>295</v>
      </c>
      <c r="C356" s="85" t="s">
        <v>76</v>
      </c>
      <c r="D356" s="85">
        <v>900100</v>
      </c>
      <c r="E356" s="102">
        <v>598</v>
      </c>
      <c r="F356" s="102">
        <v>400</v>
      </c>
      <c r="G356" s="129">
        <v>400</v>
      </c>
    </row>
    <row r="357" spans="1:7" s="168" customFormat="1" ht="18" customHeight="1">
      <c r="A357" s="127" t="s">
        <v>296</v>
      </c>
      <c r="B357" s="106" t="s">
        <v>117</v>
      </c>
      <c r="C357" s="93"/>
      <c r="D357" s="93"/>
      <c r="E357" s="103">
        <f t="shared" ref="E357:F358" si="116">E358</f>
        <v>1253.3</v>
      </c>
      <c r="F357" s="103">
        <f t="shared" si="116"/>
        <v>0</v>
      </c>
      <c r="G357" s="125">
        <f t="shared" ref="G357:G358" si="117">G358</f>
        <v>0</v>
      </c>
    </row>
    <row r="358" spans="1:7" s="168" customFormat="1" ht="25.5">
      <c r="A358" s="135" t="s">
        <v>297</v>
      </c>
      <c r="B358" s="106" t="s">
        <v>298</v>
      </c>
      <c r="C358" s="93"/>
      <c r="D358" s="93"/>
      <c r="E358" s="103">
        <f>E359</f>
        <v>1253.3</v>
      </c>
      <c r="F358" s="103">
        <f t="shared" si="116"/>
        <v>0</v>
      </c>
      <c r="G358" s="125">
        <f t="shared" si="117"/>
        <v>0</v>
      </c>
    </row>
    <row r="359" spans="1:7" s="168" customFormat="1" ht="38.25">
      <c r="A359" s="136" t="s">
        <v>718</v>
      </c>
      <c r="B359" s="100" t="s">
        <v>717</v>
      </c>
      <c r="C359" s="93"/>
      <c r="D359" s="93"/>
      <c r="E359" s="102">
        <f>E360</f>
        <v>1253.3</v>
      </c>
      <c r="F359" s="102">
        <f t="shared" ref="F359:G360" si="118">F360</f>
        <v>0</v>
      </c>
      <c r="G359" s="129">
        <f t="shared" si="118"/>
        <v>0</v>
      </c>
    </row>
    <row r="360" spans="1:7" s="168" customFormat="1" ht="25.5">
      <c r="A360" s="130" t="s">
        <v>67</v>
      </c>
      <c r="B360" s="100" t="s">
        <v>717</v>
      </c>
      <c r="C360" s="85">
        <v>600</v>
      </c>
      <c r="D360" s="85"/>
      <c r="E360" s="102">
        <f>E361</f>
        <v>1253.3</v>
      </c>
      <c r="F360" s="102">
        <f t="shared" si="118"/>
        <v>0</v>
      </c>
      <c r="G360" s="129">
        <f t="shared" si="118"/>
        <v>0</v>
      </c>
    </row>
    <row r="361" spans="1:7" s="168" customFormat="1" ht="12.75">
      <c r="A361" s="130" t="s">
        <v>69</v>
      </c>
      <c r="B361" s="100" t="s">
        <v>717</v>
      </c>
      <c r="C361" s="85">
        <v>610</v>
      </c>
      <c r="D361" s="85">
        <v>900100</v>
      </c>
      <c r="E361" s="102">
        <v>1253.3</v>
      </c>
      <c r="F361" s="102">
        <v>0</v>
      </c>
      <c r="G361" s="129">
        <v>0</v>
      </c>
    </row>
    <row r="362" spans="1:7" s="168" customFormat="1" ht="25.5">
      <c r="A362" s="127" t="s">
        <v>299</v>
      </c>
      <c r="B362" s="106" t="s">
        <v>300</v>
      </c>
      <c r="C362" s="93"/>
      <c r="D362" s="93"/>
      <c r="E362" s="103">
        <f>E368+E363</f>
        <v>78010.100000000006</v>
      </c>
      <c r="F362" s="103">
        <f t="shared" ref="F362:G362" si="119">F368+F363</f>
        <v>63158.1</v>
      </c>
      <c r="G362" s="125">
        <f t="shared" si="119"/>
        <v>11000</v>
      </c>
    </row>
    <row r="363" spans="1:7" s="168" customFormat="1" ht="25.5">
      <c r="A363" s="127" t="s">
        <v>684</v>
      </c>
      <c r="B363" s="106" t="s">
        <v>685</v>
      </c>
      <c r="C363" s="93"/>
      <c r="D363" s="93"/>
      <c r="E363" s="103">
        <f>E364</f>
        <v>46658.1</v>
      </c>
      <c r="F363" s="103">
        <f t="shared" ref="F363:G364" si="120">F364</f>
        <v>46658.1</v>
      </c>
      <c r="G363" s="125">
        <f t="shared" si="120"/>
        <v>0</v>
      </c>
    </row>
    <row r="364" spans="1:7" s="168" customFormat="1" ht="28.5" customHeight="1">
      <c r="A364" s="127" t="s">
        <v>683</v>
      </c>
      <c r="B364" s="100" t="s">
        <v>747</v>
      </c>
      <c r="C364" s="93"/>
      <c r="D364" s="93"/>
      <c r="E364" s="102">
        <f>E365</f>
        <v>46658.1</v>
      </c>
      <c r="F364" s="102">
        <f t="shared" si="120"/>
        <v>46658.1</v>
      </c>
      <c r="G364" s="129">
        <f t="shared" si="120"/>
        <v>0</v>
      </c>
    </row>
    <row r="365" spans="1:7" s="168" customFormat="1" ht="12.75">
      <c r="A365" s="130" t="s">
        <v>90</v>
      </c>
      <c r="B365" s="100" t="s">
        <v>747</v>
      </c>
      <c r="C365" s="85">
        <v>800</v>
      </c>
      <c r="D365" s="85"/>
      <c r="E365" s="102">
        <f>E366+E367</f>
        <v>46658.1</v>
      </c>
      <c r="F365" s="102">
        <f t="shared" ref="F365:G365" si="121">F366+F367</f>
        <v>46658.1</v>
      </c>
      <c r="G365" s="129">
        <f t="shared" si="121"/>
        <v>0</v>
      </c>
    </row>
    <row r="366" spans="1:7" s="168" customFormat="1" ht="12.75">
      <c r="A366" s="130" t="s">
        <v>653</v>
      </c>
      <c r="B366" s="100" t="s">
        <v>747</v>
      </c>
      <c r="C366" s="85">
        <v>830</v>
      </c>
      <c r="D366" s="85">
        <v>900304</v>
      </c>
      <c r="E366" s="102">
        <v>46191.5</v>
      </c>
      <c r="F366" s="102">
        <v>46191.5</v>
      </c>
      <c r="G366" s="129">
        <v>0</v>
      </c>
    </row>
    <row r="367" spans="1:7" s="168" customFormat="1" ht="12.75">
      <c r="A367" s="130" t="s">
        <v>653</v>
      </c>
      <c r="B367" s="100" t="s">
        <v>747</v>
      </c>
      <c r="C367" s="85">
        <v>830</v>
      </c>
      <c r="D367" s="85">
        <v>900100</v>
      </c>
      <c r="E367" s="102">
        <v>466.6</v>
      </c>
      <c r="F367" s="102">
        <v>466.6</v>
      </c>
      <c r="G367" s="129">
        <v>0</v>
      </c>
    </row>
    <row r="368" spans="1:7" s="168" customFormat="1" ht="12.75">
      <c r="A368" s="135" t="s">
        <v>712</v>
      </c>
      <c r="B368" s="106" t="s">
        <v>711</v>
      </c>
      <c r="C368" s="93"/>
      <c r="D368" s="93"/>
      <c r="E368" s="103">
        <f>E372+E369</f>
        <v>31352</v>
      </c>
      <c r="F368" s="103">
        <f>F372+F369</f>
        <v>16500</v>
      </c>
      <c r="G368" s="125">
        <f>G372+G369</f>
        <v>11000</v>
      </c>
    </row>
    <row r="369" spans="1:7" s="168" customFormat="1" ht="25.5">
      <c r="A369" s="136" t="s">
        <v>714</v>
      </c>
      <c r="B369" s="100" t="s">
        <v>715</v>
      </c>
      <c r="C369" s="91"/>
      <c r="D369" s="91"/>
      <c r="E369" s="102">
        <f t="shared" ref="E369:G370" si="122">E370</f>
        <v>1352</v>
      </c>
      <c r="F369" s="102">
        <f t="shared" si="122"/>
        <v>1500</v>
      </c>
      <c r="G369" s="129">
        <f t="shared" si="122"/>
        <v>1000</v>
      </c>
    </row>
    <row r="370" spans="1:7" s="168" customFormat="1" ht="12.75">
      <c r="A370" s="130" t="s">
        <v>73</v>
      </c>
      <c r="B370" s="100" t="s">
        <v>715</v>
      </c>
      <c r="C370" s="85" t="s">
        <v>74</v>
      </c>
      <c r="D370" s="85"/>
      <c r="E370" s="102">
        <f t="shared" si="122"/>
        <v>1352</v>
      </c>
      <c r="F370" s="102">
        <f t="shared" si="122"/>
        <v>1500</v>
      </c>
      <c r="G370" s="129">
        <f t="shared" si="122"/>
        <v>1000</v>
      </c>
    </row>
    <row r="371" spans="1:7" s="168" customFormat="1" ht="17.45" customHeight="1">
      <c r="A371" s="130" t="s">
        <v>75</v>
      </c>
      <c r="B371" s="100" t="s">
        <v>715</v>
      </c>
      <c r="C371" s="85" t="s">
        <v>76</v>
      </c>
      <c r="D371" s="85">
        <v>900100</v>
      </c>
      <c r="E371" s="102">
        <v>1352</v>
      </c>
      <c r="F371" s="102">
        <v>1500</v>
      </c>
      <c r="G371" s="129">
        <v>1000</v>
      </c>
    </row>
    <row r="372" spans="1:7" ht="12.75">
      <c r="A372" s="174" t="s">
        <v>716</v>
      </c>
      <c r="B372" s="100" t="s">
        <v>713</v>
      </c>
      <c r="C372" s="94"/>
      <c r="D372" s="94"/>
      <c r="E372" s="102">
        <f t="shared" ref="E372:G373" si="123">E373</f>
        <v>30000</v>
      </c>
      <c r="F372" s="102">
        <f t="shared" si="123"/>
        <v>15000</v>
      </c>
      <c r="G372" s="129">
        <f t="shared" si="123"/>
        <v>10000</v>
      </c>
    </row>
    <row r="373" spans="1:7" ht="12.75">
      <c r="A373" s="130" t="s">
        <v>73</v>
      </c>
      <c r="B373" s="100" t="s">
        <v>713</v>
      </c>
      <c r="C373" s="85" t="s">
        <v>74</v>
      </c>
      <c r="D373" s="86"/>
      <c r="E373" s="102">
        <f t="shared" si="123"/>
        <v>30000</v>
      </c>
      <c r="F373" s="102">
        <f t="shared" si="123"/>
        <v>15000</v>
      </c>
      <c r="G373" s="129">
        <f t="shared" si="123"/>
        <v>10000</v>
      </c>
    </row>
    <row r="374" spans="1:7" ht="25.5">
      <c r="A374" s="130" t="s">
        <v>75</v>
      </c>
      <c r="B374" s="100" t="s">
        <v>713</v>
      </c>
      <c r="C374" s="85" t="s">
        <v>76</v>
      </c>
      <c r="D374" s="85">
        <v>900100</v>
      </c>
      <c r="E374" s="102">
        <v>30000</v>
      </c>
      <c r="F374" s="102">
        <v>15000</v>
      </c>
      <c r="G374" s="129">
        <v>10000</v>
      </c>
    </row>
    <row r="375" spans="1:7" ht="25.5">
      <c r="A375" s="137" t="s">
        <v>406</v>
      </c>
      <c r="B375" s="106" t="s">
        <v>407</v>
      </c>
      <c r="C375" s="85"/>
      <c r="D375" s="85"/>
      <c r="E375" s="103">
        <f>E376+E402+E415+E420+E425</f>
        <v>64620.1</v>
      </c>
      <c r="F375" s="103">
        <f>F376+F402+F415+F420+F425</f>
        <v>58421.399999999994</v>
      </c>
      <c r="G375" s="125">
        <f>G376+G402+G415+G420+G425</f>
        <v>55968.099999999991</v>
      </c>
    </row>
    <row r="376" spans="1:7" ht="12.75">
      <c r="A376" s="137" t="s">
        <v>408</v>
      </c>
      <c r="B376" s="106" t="s">
        <v>409</v>
      </c>
      <c r="C376" s="93"/>
      <c r="D376" s="93"/>
      <c r="E376" s="103">
        <f>E377+E381+E385+E389+E393</f>
        <v>39309</v>
      </c>
      <c r="F376" s="103">
        <f>F377+F381+F385+F389+F393</f>
        <v>36509</v>
      </c>
      <c r="G376" s="125">
        <f>G377+G381+G385+G389+G393</f>
        <v>34055.699999999997</v>
      </c>
    </row>
    <row r="377" spans="1:7" ht="38.25">
      <c r="A377" s="147" t="s">
        <v>604</v>
      </c>
      <c r="B377" s="106" t="s">
        <v>410</v>
      </c>
      <c r="C377" s="93"/>
      <c r="D377" s="93"/>
      <c r="E377" s="103">
        <f>E378</f>
        <v>10</v>
      </c>
      <c r="F377" s="103">
        <f t="shared" ref="F377:G377" si="124">F378</f>
        <v>10</v>
      </c>
      <c r="G377" s="125">
        <f t="shared" si="124"/>
        <v>10</v>
      </c>
    </row>
    <row r="378" spans="1:7" ht="30" customHeight="1">
      <c r="A378" s="148" t="s">
        <v>620</v>
      </c>
      <c r="B378" s="100" t="s">
        <v>621</v>
      </c>
      <c r="C378" s="85"/>
      <c r="D378" s="85"/>
      <c r="E378" s="102">
        <f t="shared" ref="E378:G379" si="125">E379</f>
        <v>10</v>
      </c>
      <c r="F378" s="102">
        <f t="shared" si="125"/>
        <v>10</v>
      </c>
      <c r="G378" s="129">
        <f t="shared" si="125"/>
        <v>10</v>
      </c>
    </row>
    <row r="379" spans="1:7" ht="12.75">
      <c r="A379" s="130" t="s">
        <v>73</v>
      </c>
      <c r="B379" s="100" t="s">
        <v>621</v>
      </c>
      <c r="C379" s="85">
        <v>200</v>
      </c>
      <c r="D379" s="85"/>
      <c r="E379" s="102">
        <f t="shared" si="125"/>
        <v>10</v>
      </c>
      <c r="F379" s="102">
        <f t="shared" si="125"/>
        <v>10</v>
      </c>
      <c r="G379" s="129">
        <f t="shared" si="125"/>
        <v>10</v>
      </c>
    </row>
    <row r="380" spans="1:7" ht="18.75" customHeight="1">
      <c r="A380" s="130" t="s">
        <v>75</v>
      </c>
      <c r="B380" s="100" t="s">
        <v>621</v>
      </c>
      <c r="C380" s="85">
        <v>240</v>
      </c>
      <c r="D380" s="85">
        <v>900100</v>
      </c>
      <c r="E380" s="102">
        <v>10</v>
      </c>
      <c r="F380" s="102">
        <v>10</v>
      </c>
      <c r="G380" s="129">
        <v>10</v>
      </c>
    </row>
    <row r="381" spans="1:7" ht="25.5">
      <c r="A381" s="147" t="s">
        <v>411</v>
      </c>
      <c r="B381" s="106" t="s">
        <v>412</v>
      </c>
      <c r="C381" s="93"/>
      <c r="D381" s="93"/>
      <c r="E381" s="103">
        <f t="shared" ref="E381:G383" si="126">E382</f>
        <v>100</v>
      </c>
      <c r="F381" s="103">
        <f t="shared" si="126"/>
        <v>100</v>
      </c>
      <c r="G381" s="125">
        <f t="shared" si="126"/>
        <v>100</v>
      </c>
    </row>
    <row r="382" spans="1:7" ht="27" customHeight="1">
      <c r="A382" s="149" t="s">
        <v>622</v>
      </c>
      <c r="B382" s="100" t="s">
        <v>623</v>
      </c>
      <c r="C382" s="85"/>
      <c r="D382" s="85"/>
      <c r="E382" s="102">
        <f t="shared" si="126"/>
        <v>100</v>
      </c>
      <c r="F382" s="102">
        <f t="shared" si="126"/>
        <v>100</v>
      </c>
      <c r="G382" s="129">
        <f t="shared" si="126"/>
        <v>100</v>
      </c>
    </row>
    <row r="383" spans="1:7" ht="12.75">
      <c r="A383" s="130" t="s">
        <v>73</v>
      </c>
      <c r="B383" s="100" t="s">
        <v>623</v>
      </c>
      <c r="C383" s="85">
        <v>200</v>
      </c>
      <c r="D383" s="85"/>
      <c r="E383" s="102">
        <f t="shared" si="126"/>
        <v>100</v>
      </c>
      <c r="F383" s="102">
        <f t="shared" si="126"/>
        <v>100</v>
      </c>
      <c r="G383" s="129">
        <f t="shared" si="126"/>
        <v>100</v>
      </c>
    </row>
    <row r="384" spans="1:7" ht="25.5">
      <c r="A384" s="130" t="s">
        <v>75</v>
      </c>
      <c r="B384" s="100" t="s">
        <v>623</v>
      </c>
      <c r="C384" s="85">
        <v>240</v>
      </c>
      <c r="D384" s="85">
        <v>900100</v>
      </c>
      <c r="E384" s="102">
        <v>100</v>
      </c>
      <c r="F384" s="102">
        <v>100</v>
      </c>
      <c r="G384" s="129">
        <v>100</v>
      </c>
    </row>
    <row r="385" spans="1:7" ht="38.25">
      <c r="A385" s="147" t="s">
        <v>413</v>
      </c>
      <c r="B385" s="106" t="s">
        <v>414</v>
      </c>
      <c r="C385" s="93"/>
      <c r="D385" s="93"/>
      <c r="E385" s="103">
        <f t="shared" ref="E385:G387" si="127">E386</f>
        <v>16710</v>
      </c>
      <c r="F385" s="103">
        <f t="shared" si="127"/>
        <v>13910</v>
      </c>
      <c r="G385" s="125">
        <f t="shared" si="127"/>
        <v>13000</v>
      </c>
    </row>
    <row r="386" spans="1:7" ht="19.5" customHeight="1">
      <c r="A386" s="148" t="s">
        <v>415</v>
      </c>
      <c r="B386" s="100" t="s">
        <v>416</v>
      </c>
      <c r="C386" s="85"/>
      <c r="D386" s="85"/>
      <c r="E386" s="102">
        <f t="shared" si="127"/>
        <v>16710</v>
      </c>
      <c r="F386" s="102">
        <f t="shared" si="127"/>
        <v>13910</v>
      </c>
      <c r="G386" s="129">
        <f t="shared" si="127"/>
        <v>13000</v>
      </c>
    </row>
    <row r="387" spans="1:7" ht="12.75">
      <c r="A387" s="130" t="s">
        <v>73</v>
      </c>
      <c r="B387" s="100" t="s">
        <v>416</v>
      </c>
      <c r="C387" s="85">
        <v>200</v>
      </c>
      <c r="D387" s="85"/>
      <c r="E387" s="102">
        <f t="shared" si="127"/>
        <v>16710</v>
      </c>
      <c r="F387" s="102">
        <f t="shared" si="127"/>
        <v>13910</v>
      </c>
      <c r="G387" s="129">
        <f t="shared" si="127"/>
        <v>13000</v>
      </c>
    </row>
    <row r="388" spans="1:7" ht="25.5">
      <c r="A388" s="130" t="s">
        <v>75</v>
      </c>
      <c r="B388" s="100" t="s">
        <v>416</v>
      </c>
      <c r="C388" s="85">
        <v>240</v>
      </c>
      <c r="D388" s="85">
        <v>900100</v>
      </c>
      <c r="E388" s="102">
        <v>16710</v>
      </c>
      <c r="F388" s="102">
        <v>13910</v>
      </c>
      <c r="G388" s="129">
        <v>13000</v>
      </c>
    </row>
    <row r="389" spans="1:7" ht="63.75">
      <c r="A389" s="147" t="s">
        <v>420</v>
      </c>
      <c r="B389" s="106" t="s">
        <v>417</v>
      </c>
      <c r="C389" s="93"/>
      <c r="D389" s="93"/>
      <c r="E389" s="103">
        <f t="shared" ref="E389:F391" si="128">E390</f>
        <v>30</v>
      </c>
      <c r="F389" s="103">
        <f t="shared" si="128"/>
        <v>30</v>
      </c>
      <c r="G389" s="125">
        <f t="shared" ref="G389" si="129">G390</f>
        <v>30</v>
      </c>
    </row>
    <row r="390" spans="1:7" ht="51">
      <c r="A390" s="150" t="s">
        <v>418</v>
      </c>
      <c r="B390" s="100" t="s">
        <v>419</v>
      </c>
      <c r="C390" s="85"/>
      <c r="D390" s="85"/>
      <c r="E390" s="102">
        <f t="shared" si="128"/>
        <v>30</v>
      </c>
      <c r="F390" s="102">
        <f t="shared" si="128"/>
        <v>30</v>
      </c>
      <c r="G390" s="129">
        <f>G391</f>
        <v>30</v>
      </c>
    </row>
    <row r="391" spans="1:7" ht="12.75">
      <c r="A391" s="130" t="s">
        <v>73</v>
      </c>
      <c r="B391" s="100" t="s">
        <v>419</v>
      </c>
      <c r="C391" s="85">
        <v>200</v>
      </c>
      <c r="D391" s="85"/>
      <c r="E391" s="102">
        <f t="shared" si="128"/>
        <v>30</v>
      </c>
      <c r="F391" s="102">
        <f t="shared" si="128"/>
        <v>30</v>
      </c>
      <c r="G391" s="129">
        <f>G392</f>
        <v>30</v>
      </c>
    </row>
    <row r="392" spans="1:7" ht="25.5">
      <c r="A392" s="130" t="s">
        <v>75</v>
      </c>
      <c r="B392" s="100" t="s">
        <v>419</v>
      </c>
      <c r="C392" s="85">
        <v>240</v>
      </c>
      <c r="D392" s="85">
        <v>900100</v>
      </c>
      <c r="E392" s="102">
        <v>30</v>
      </c>
      <c r="F392" s="102">
        <v>30</v>
      </c>
      <c r="G392" s="129">
        <v>30</v>
      </c>
    </row>
    <row r="393" spans="1:7" ht="12.75">
      <c r="A393" s="126" t="s">
        <v>656</v>
      </c>
      <c r="B393" s="106" t="s">
        <v>605</v>
      </c>
      <c r="C393" s="85"/>
      <c r="D393" s="85"/>
      <c r="E393" s="103">
        <f>E397+E394</f>
        <v>22459</v>
      </c>
      <c r="F393" s="103">
        <f t="shared" ref="F393:G393" si="130">F397+F394</f>
        <v>22459</v>
      </c>
      <c r="G393" s="125">
        <f t="shared" si="130"/>
        <v>20915.7</v>
      </c>
    </row>
    <row r="394" spans="1:7" ht="38.25">
      <c r="A394" s="130" t="s">
        <v>566</v>
      </c>
      <c r="B394" s="100" t="s">
        <v>657</v>
      </c>
      <c r="C394" s="85"/>
      <c r="D394" s="85"/>
      <c r="E394" s="102">
        <f>E395</f>
        <v>459</v>
      </c>
      <c r="F394" s="102">
        <f t="shared" ref="F394:G395" si="131">F395</f>
        <v>459</v>
      </c>
      <c r="G394" s="129">
        <f t="shared" si="131"/>
        <v>459</v>
      </c>
    </row>
    <row r="395" spans="1:7" ht="12.75">
      <c r="A395" s="130" t="s">
        <v>73</v>
      </c>
      <c r="B395" s="100" t="s">
        <v>657</v>
      </c>
      <c r="C395" s="85">
        <v>200</v>
      </c>
      <c r="D395" s="85"/>
      <c r="E395" s="102">
        <f>E396</f>
        <v>459</v>
      </c>
      <c r="F395" s="102">
        <f t="shared" si="131"/>
        <v>459</v>
      </c>
      <c r="G395" s="129">
        <f t="shared" si="131"/>
        <v>459</v>
      </c>
    </row>
    <row r="396" spans="1:7" ht="25.5">
      <c r="A396" s="130" t="s">
        <v>75</v>
      </c>
      <c r="B396" s="100" t="s">
        <v>657</v>
      </c>
      <c r="C396" s="85">
        <v>240</v>
      </c>
      <c r="D396" s="85">
        <v>900303</v>
      </c>
      <c r="E396" s="102">
        <v>459</v>
      </c>
      <c r="F396" s="102">
        <v>459</v>
      </c>
      <c r="G396" s="129">
        <v>459</v>
      </c>
    </row>
    <row r="397" spans="1:7" ht="25.5">
      <c r="A397" s="130" t="s">
        <v>341</v>
      </c>
      <c r="B397" s="104" t="s">
        <v>606</v>
      </c>
      <c r="C397" s="85"/>
      <c r="D397" s="85"/>
      <c r="E397" s="102">
        <f>E398+E400</f>
        <v>22000</v>
      </c>
      <c r="F397" s="102">
        <f t="shared" ref="F397:G397" si="132">F398+F400</f>
        <v>22000</v>
      </c>
      <c r="G397" s="129">
        <f t="shared" si="132"/>
        <v>20456.7</v>
      </c>
    </row>
    <row r="398" spans="1:7" ht="38.25">
      <c r="A398" s="130" t="s">
        <v>81</v>
      </c>
      <c r="B398" s="104" t="s">
        <v>606</v>
      </c>
      <c r="C398" s="85" t="s">
        <v>82</v>
      </c>
      <c r="D398" s="85"/>
      <c r="E398" s="102">
        <f>E399</f>
        <v>11456.7</v>
      </c>
      <c r="F398" s="102">
        <f t="shared" ref="F398:G398" si="133">F399</f>
        <v>11456.7</v>
      </c>
      <c r="G398" s="129">
        <f t="shared" si="133"/>
        <v>11456.7</v>
      </c>
    </row>
    <row r="399" spans="1:7" ht="12.75">
      <c r="A399" s="130" t="s">
        <v>83</v>
      </c>
      <c r="B399" s="104" t="s">
        <v>606</v>
      </c>
      <c r="C399" s="85">
        <v>110</v>
      </c>
      <c r="D399" s="85">
        <v>900100</v>
      </c>
      <c r="E399" s="102">
        <v>11456.7</v>
      </c>
      <c r="F399" s="102">
        <v>11456.7</v>
      </c>
      <c r="G399" s="129">
        <v>11456.7</v>
      </c>
    </row>
    <row r="400" spans="1:7" ht="12.75">
      <c r="A400" s="130" t="s">
        <v>73</v>
      </c>
      <c r="B400" s="104" t="s">
        <v>606</v>
      </c>
      <c r="C400" s="85" t="s">
        <v>74</v>
      </c>
      <c r="D400" s="85"/>
      <c r="E400" s="102">
        <f>E401</f>
        <v>10543.3</v>
      </c>
      <c r="F400" s="102">
        <f t="shared" ref="F400:G400" si="134">F401</f>
        <v>10543.3</v>
      </c>
      <c r="G400" s="129">
        <f t="shared" si="134"/>
        <v>9000</v>
      </c>
    </row>
    <row r="401" spans="1:7" ht="22.7" customHeight="1">
      <c r="A401" s="130" t="s">
        <v>75</v>
      </c>
      <c r="B401" s="104" t="s">
        <v>606</v>
      </c>
      <c r="C401" s="85" t="s">
        <v>76</v>
      </c>
      <c r="D401" s="85">
        <v>900100</v>
      </c>
      <c r="E401" s="102">
        <v>10543.3</v>
      </c>
      <c r="F401" s="102">
        <v>10543.3</v>
      </c>
      <c r="G401" s="129">
        <v>9000</v>
      </c>
    </row>
    <row r="402" spans="1:7" ht="38.25">
      <c r="A402" s="137" t="s">
        <v>669</v>
      </c>
      <c r="B402" s="106" t="s">
        <v>421</v>
      </c>
      <c r="C402" s="93"/>
      <c r="D402" s="93"/>
      <c r="E402" s="103">
        <f>E403+E411</f>
        <v>18757.2</v>
      </c>
      <c r="F402" s="103">
        <f>F403+F411</f>
        <v>18467.399999999998</v>
      </c>
      <c r="G402" s="125">
        <f>G403+G411</f>
        <v>18467.399999999998</v>
      </c>
    </row>
    <row r="403" spans="1:7" ht="38.25">
      <c r="A403" s="147" t="s">
        <v>422</v>
      </c>
      <c r="B403" s="106" t="s">
        <v>423</v>
      </c>
      <c r="C403" s="93"/>
      <c r="D403" s="93"/>
      <c r="E403" s="103">
        <f>E404</f>
        <v>18692.2</v>
      </c>
      <c r="F403" s="103">
        <f t="shared" ref="F403:G403" si="135">F404</f>
        <v>18452.399999999998</v>
      </c>
      <c r="G403" s="125">
        <f t="shared" si="135"/>
        <v>18452.399999999998</v>
      </c>
    </row>
    <row r="404" spans="1:7" ht="18.75" customHeight="1">
      <c r="A404" s="149" t="s">
        <v>424</v>
      </c>
      <c r="B404" s="100" t="s">
        <v>425</v>
      </c>
      <c r="C404" s="85"/>
      <c r="D404" s="85"/>
      <c r="E404" s="102">
        <f>E405+E407+E409</f>
        <v>18692.2</v>
      </c>
      <c r="F404" s="102">
        <f t="shared" ref="F404:G404" si="136">F405+F407+F409</f>
        <v>18452.399999999998</v>
      </c>
      <c r="G404" s="129">
        <f t="shared" si="136"/>
        <v>18452.399999999998</v>
      </c>
    </row>
    <row r="405" spans="1:7" ht="38.25">
      <c r="A405" s="130" t="s">
        <v>81</v>
      </c>
      <c r="B405" s="100" t="s">
        <v>425</v>
      </c>
      <c r="C405" s="85" t="s">
        <v>82</v>
      </c>
      <c r="D405" s="85"/>
      <c r="E405" s="102">
        <f>E406</f>
        <v>17002.3</v>
      </c>
      <c r="F405" s="102">
        <f t="shared" ref="F405:G405" si="137">F406</f>
        <v>17002.3</v>
      </c>
      <c r="G405" s="129">
        <f t="shared" si="137"/>
        <v>17002.3</v>
      </c>
    </row>
    <row r="406" spans="1:7" ht="12.75">
      <c r="A406" s="130" t="s">
        <v>88</v>
      </c>
      <c r="B406" s="100" t="s">
        <v>425</v>
      </c>
      <c r="C406" s="85" t="s">
        <v>89</v>
      </c>
      <c r="D406" s="85">
        <v>900100</v>
      </c>
      <c r="E406" s="102">
        <v>17002.3</v>
      </c>
      <c r="F406" s="102">
        <v>17002.3</v>
      </c>
      <c r="G406" s="129">
        <v>17002.3</v>
      </c>
    </row>
    <row r="407" spans="1:7" ht="12.75">
      <c r="A407" s="130" t="s">
        <v>73</v>
      </c>
      <c r="B407" s="100" t="s">
        <v>425</v>
      </c>
      <c r="C407" s="85" t="s">
        <v>74</v>
      </c>
      <c r="D407" s="85"/>
      <c r="E407" s="102">
        <f>E408</f>
        <v>1641.4</v>
      </c>
      <c r="F407" s="102">
        <f t="shared" ref="F407:G407" si="138">F408</f>
        <v>1401.6</v>
      </c>
      <c r="G407" s="129">
        <f t="shared" si="138"/>
        <v>1401.6</v>
      </c>
    </row>
    <row r="408" spans="1:7" ht="25.5">
      <c r="A408" s="130" t="s">
        <v>75</v>
      </c>
      <c r="B408" s="100" t="s">
        <v>425</v>
      </c>
      <c r="C408" s="85" t="s">
        <v>76</v>
      </c>
      <c r="D408" s="85">
        <v>900100</v>
      </c>
      <c r="E408" s="102">
        <v>1641.4</v>
      </c>
      <c r="F408" s="102">
        <v>1401.6</v>
      </c>
      <c r="G408" s="129">
        <v>1401.6</v>
      </c>
    </row>
    <row r="409" spans="1:7" ht="12.75">
      <c r="A409" s="130" t="s">
        <v>90</v>
      </c>
      <c r="B409" s="100" t="s">
        <v>425</v>
      </c>
      <c r="C409" s="85" t="s">
        <v>91</v>
      </c>
      <c r="D409" s="85"/>
      <c r="E409" s="102">
        <f>E410</f>
        <v>48.5</v>
      </c>
      <c r="F409" s="102">
        <f t="shared" ref="F409:G409" si="139">F410</f>
        <v>48.5</v>
      </c>
      <c r="G409" s="129">
        <f t="shared" si="139"/>
        <v>48.5</v>
      </c>
    </row>
    <row r="410" spans="1:7" ht="12.75">
      <c r="A410" s="130" t="s">
        <v>92</v>
      </c>
      <c r="B410" s="100" t="s">
        <v>425</v>
      </c>
      <c r="C410" s="85" t="s">
        <v>93</v>
      </c>
      <c r="D410" s="85">
        <v>900100</v>
      </c>
      <c r="E410" s="102">
        <v>48.5</v>
      </c>
      <c r="F410" s="102">
        <v>48.5</v>
      </c>
      <c r="G410" s="129">
        <v>48.5</v>
      </c>
    </row>
    <row r="411" spans="1:7" ht="38.25">
      <c r="A411" s="147" t="s">
        <v>670</v>
      </c>
      <c r="B411" s="106" t="s">
        <v>426</v>
      </c>
      <c r="C411" s="93"/>
      <c r="D411" s="93"/>
      <c r="E411" s="103">
        <f t="shared" ref="E411:G413" si="140">E412</f>
        <v>65</v>
      </c>
      <c r="F411" s="103">
        <f t="shared" si="140"/>
        <v>15</v>
      </c>
      <c r="G411" s="125">
        <f t="shared" si="140"/>
        <v>15</v>
      </c>
    </row>
    <row r="412" spans="1:7" ht="25.5">
      <c r="A412" s="149" t="s">
        <v>427</v>
      </c>
      <c r="B412" s="100" t="s">
        <v>428</v>
      </c>
      <c r="C412" s="85"/>
      <c r="D412" s="85"/>
      <c r="E412" s="102">
        <f t="shared" si="140"/>
        <v>65</v>
      </c>
      <c r="F412" s="102">
        <f t="shared" si="140"/>
        <v>15</v>
      </c>
      <c r="G412" s="129">
        <f t="shared" si="140"/>
        <v>15</v>
      </c>
    </row>
    <row r="413" spans="1:7" ht="12.75">
      <c r="A413" s="130" t="s">
        <v>73</v>
      </c>
      <c r="B413" s="100" t="s">
        <v>428</v>
      </c>
      <c r="C413" s="85" t="s">
        <v>74</v>
      </c>
      <c r="D413" s="85"/>
      <c r="E413" s="102">
        <f t="shared" si="140"/>
        <v>65</v>
      </c>
      <c r="F413" s="102">
        <f t="shared" si="140"/>
        <v>15</v>
      </c>
      <c r="G413" s="129">
        <f t="shared" si="140"/>
        <v>15</v>
      </c>
    </row>
    <row r="414" spans="1:7" ht="25.5">
      <c r="A414" s="130" t="s">
        <v>75</v>
      </c>
      <c r="B414" s="100" t="s">
        <v>428</v>
      </c>
      <c r="C414" s="85" t="s">
        <v>76</v>
      </c>
      <c r="D414" s="85">
        <v>900100</v>
      </c>
      <c r="E414" s="102">
        <v>65</v>
      </c>
      <c r="F414" s="102">
        <v>15</v>
      </c>
      <c r="G414" s="129">
        <v>15</v>
      </c>
    </row>
    <row r="415" spans="1:7" ht="25.5">
      <c r="A415" s="137" t="s">
        <v>671</v>
      </c>
      <c r="B415" s="106" t="s">
        <v>429</v>
      </c>
      <c r="C415" s="93"/>
      <c r="D415" s="93"/>
      <c r="E415" s="103">
        <f t="shared" ref="E415:G418" si="141">E416</f>
        <v>5258.9</v>
      </c>
      <c r="F415" s="103">
        <f t="shared" si="141"/>
        <v>2400</v>
      </c>
      <c r="G415" s="125">
        <f t="shared" si="141"/>
        <v>2400</v>
      </c>
    </row>
    <row r="416" spans="1:7" ht="63.75">
      <c r="A416" s="147" t="s">
        <v>672</v>
      </c>
      <c r="B416" s="106" t="s">
        <v>430</v>
      </c>
      <c r="C416" s="93"/>
      <c r="D416" s="93"/>
      <c r="E416" s="103">
        <f t="shared" si="141"/>
        <v>5258.9</v>
      </c>
      <c r="F416" s="103">
        <f t="shared" si="141"/>
        <v>2400</v>
      </c>
      <c r="G416" s="125">
        <f t="shared" si="141"/>
        <v>2400</v>
      </c>
    </row>
    <row r="417" spans="1:7" ht="25.5">
      <c r="A417" s="149" t="s">
        <v>431</v>
      </c>
      <c r="B417" s="100" t="s">
        <v>432</v>
      </c>
      <c r="C417" s="85"/>
      <c r="D417" s="85"/>
      <c r="E417" s="102">
        <f t="shared" si="141"/>
        <v>5258.9</v>
      </c>
      <c r="F417" s="102">
        <f t="shared" si="141"/>
        <v>2400</v>
      </c>
      <c r="G417" s="129">
        <f t="shared" si="141"/>
        <v>2400</v>
      </c>
    </row>
    <row r="418" spans="1:7" ht="12.75">
      <c r="A418" s="130" t="s">
        <v>73</v>
      </c>
      <c r="B418" s="100" t="s">
        <v>432</v>
      </c>
      <c r="C418" s="85" t="s">
        <v>74</v>
      </c>
      <c r="D418" s="85"/>
      <c r="E418" s="102">
        <f t="shared" si="141"/>
        <v>5258.9</v>
      </c>
      <c r="F418" s="102">
        <f t="shared" si="141"/>
        <v>2400</v>
      </c>
      <c r="G418" s="129">
        <f t="shared" si="141"/>
        <v>2400</v>
      </c>
    </row>
    <row r="419" spans="1:7" ht="20.25" customHeight="1">
      <c r="A419" s="130" t="s">
        <v>75</v>
      </c>
      <c r="B419" s="100" t="s">
        <v>432</v>
      </c>
      <c r="C419" s="85" t="s">
        <v>76</v>
      </c>
      <c r="D419" s="85">
        <v>900100</v>
      </c>
      <c r="E419" s="102">
        <v>5258.9</v>
      </c>
      <c r="F419" s="102">
        <v>2400</v>
      </c>
      <c r="G419" s="129">
        <v>2400</v>
      </c>
    </row>
    <row r="420" spans="1:7" ht="31.7" customHeight="1">
      <c r="A420" s="137" t="s">
        <v>673</v>
      </c>
      <c r="B420" s="106" t="s">
        <v>433</v>
      </c>
      <c r="C420" s="93"/>
      <c r="D420" s="93"/>
      <c r="E420" s="103">
        <f t="shared" ref="E420:G423" si="142">E421</f>
        <v>925</v>
      </c>
      <c r="F420" s="103">
        <f t="shared" si="142"/>
        <v>925</v>
      </c>
      <c r="G420" s="125">
        <f t="shared" si="142"/>
        <v>925</v>
      </c>
    </row>
    <row r="421" spans="1:7" ht="20.25" customHeight="1">
      <c r="A421" s="147" t="s">
        <v>434</v>
      </c>
      <c r="B421" s="106" t="s">
        <v>435</v>
      </c>
      <c r="C421" s="93"/>
      <c r="D421" s="93"/>
      <c r="E421" s="103">
        <f t="shared" si="142"/>
        <v>925</v>
      </c>
      <c r="F421" s="103">
        <f t="shared" si="142"/>
        <v>925</v>
      </c>
      <c r="G421" s="125">
        <f t="shared" si="142"/>
        <v>925</v>
      </c>
    </row>
    <row r="422" spans="1:7" ht="16.5" customHeight="1">
      <c r="A422" s="150" t="s">
        <v>436</v>
      </c>
      <c r="B422" s="100" t="s">
        <v>437</v>
      </c>
      <c r="C422" s="85"/>
      <c r="D422" s="85"/>
      <c r="E422" s="102">
        <f t="shared" si="142"/>
        <v>925</v>
      </c>
      <c r="F422" s="102">
        <f t="shared" si="142"/>
        <v>925</v>
      </c>
      <c r="G422" s="129">
        <f t="shared" si="142"/>
        <v>925</v>
      </c>
    </row>
    <row r="423" spans="1:7" ht="12.75">
      <c r="A423" s="130" t="s">
        <v>73</v>
      </c>
      <c r="B423" s="100" t="s">
        <v>437</v>
      </c>
      <c r="C423" s="85">
        <v>200</v>
      </c>
      <c r="D423" s="85"/>
      <c r="E423" s="102">
        <f t="shared" si="142"/>
        <v>925</v>
      </c>
      <c r="F423" s="102">
        <f t="shared" si="142"/>
        <v>925</v>
      </c>
      <c r="G423" s="129">
        <f t="shared" si="142"/>
        <v>925</v>
      </c>
    </row>
    <row r="424" spans="1:7" ht="25.5">
      <c r="A424" s="130" t="s">
        <v>75</v>
      </c>
      <c r="B424" s="100" t="s">
        <v>437</v>
      </c>
      <c r="C424" s="85">
        <v>240</v>
      </c>
      <c r="D424" s="85">
        <v>900100</v>
      </c>
      <c r="E424" s="102">
        <v>925</v>
      </c>
      <c r="F424" s="102">
        <v>925</v>
      </c>
      <c r="G424" s="129">
        <v>925</v>
      </c>
    </row>
    <row r="425" spans="1:7" ht="25.5">
      <c r="A425" s="137" t="s">
        <v>674</v>
      </c>
      <c r="B425" s="106" t="s">
        <v>438</v>
      </c>
      <c r="C425" s="93"/>
      <c r="D425" s="93"/>
      <c r="E425" s="103">
        <f t="shared" ref="E425:G428" si="143">E426</f>
        <v>370</v>
      </c>
      <c r="F425" s="103">
        <f t="shared" si="143"/>
        <v>120</v>
      </c>
      <c r="G425" s="125">
        <f t="shared" si="143"/>
        <v>120</v>
      </c>
    </row>
    <row r="426" spans="1:7" ht="38.25">
      <c r="A426" s="147" t="s">
        <v>439</v>
      </c>
      <c r="B426" s="106" t="s">
        <v>440</v>
      </c>
      <c r="C426" s="93"/>
      <c r="D426" s="93"/>
      <c r="E426" s="103">
        <f t="shared" si="143"/>
        <v>370</v>
      </c>
      <c r="F426" s="103">
        <f t="shared" si="143"/>
        <v>120</v>
      </c>
      <c r="G426" s="125">
        <f t="shared" si="143"/>
        <v>120</v>
      </c>
    </row>
    <row r="427" spans="1:7" ht="24.75" customHeight="1">
      <c r="A427" s="149" t="s">
        <v>441</v>
      </c>
      <c r="B427" s="100" t="s">
        <v>442</v>
      </c>
      <c r="C427" s="85"/>
      <c r="D427" s="85"/>
      <c r="E427" s="102">
        <f t="shared" si="143"/>
        <v>370</v>
      </c>
      <c r="F427" s="102">
        <f t="shared" si="143"/>
        <v>120</v>
      </c>
      <c r="G427" s="129">
        <f t="shared" si="143"/>
        <v>120</v>
      </c>
    </row>
    <row r="428" spans="1:7" ht="12.75">
      <c r="A428" s="130" t="s">
        <v>73</v>
      </c>
      <c r="B428" s="100" t="s">
        <v>442</v>
      </c>
      <c r="C428" s="85">
        <v>200</v>
      </c>
      <c r="D428" s="85"/>
      <c r="E428" s="102">
        <f t="shared" si="143"/>
        <v>370</v>
      </c>
      <c r="F428" s="102">
        <f t="shared" si="143"/>
        <v>120</v>
      </c>
      <c r="G428" s="129">
        <f t="shared" si="143"/>
        <v>120</v>
      </c>
    </row>
    <row r="429" spans="1:7" ht="25.5">
      <c r="A429" s="130" t="s">
        <v>75</v>
      </c>
      <c r="B429" s="100" t="s">
        <v>442</v>
      </c>
      <c r="C429" s="85">
        <v>240</v>
      </c>
      <c r="D429" s="85">
        <v>900100</v>
      </c>
      <c r="E429" s="102">
        <v>370</v>
      </c>
      <c r="F429" s="102">
        <v>120</v>
      </c>
      <c r="G429" s="129">
        <v>120</v>
      </c>
    </row>
    <row r="430" spans="1:7" s="168" customFormat="1" ht="12.75">
      <c r="A430" s="137" t="s">
        <v>301</v>
      </c>
      <c r="B430" s="106" t="s">
        <v>302</v>
      </c>
      <c r="C430" s="93"/>
      <c r="D430" s="93"/>
      <c r="E430" s="103">
        <f>E431+E441+E451</f>
        <v>29666.799999999999</v>
      </c>
      <c r="F430" s="103">
        <f>F431+F441+F451</f>
        <v>15204.3</v>
      </c>
      <c r="G430" s="125">
        <f>G431+G441+G451</f>
        <v>19788.3</v>
      </c>
    </row>
    <row r="431" spans="1:7" s="168" customFormat="1" ht="25.5">
      <c r="A431" s="137" t="s">
        <v>303</v>
      </c>
      <c r="B431" s="106" t="s">
        <v>304</v>
      </c>
      <c r="C431" s="93"/>
      <c r="D431" s="93"/>
      <c r="E431" s="103">
        <f>E432</f>
        <v>673.3</v>
      </c>
      <c r="F431" s="103">
        <f t="shared" ref="F431:G431" si="144">F432</f>
        <v>673.3</v>
      </c>
      <c r="G431" s="125">
        <f t="shared" si="144"/>
        <v>673.3</v>
      </c>
    </row>
    <row r="432" spans="1:7" s="168" customFormat="1" ht="38.25">
      <c r="A432" s="137" t="s">
        <v>305</v>
      </c>
      <c r="B432" s="106" t="s">
        <v>306</v>
      </c>
      <c r="C432" s="90"/>
      <c r="D432" s="90"/>
      <c r="E432" s="103">
        <f>E433+E438</f>
        <v>673.3</v>
      </c>
      <c r="F432" s="103">
        <f t="shared" ref="F432:G432" si="145">F433+F438</f>
        <v>673.3</v>
      </c>
      <c r="G432" s="125">
        <f t="shared" si="145"/>
        <v>673.3</v>
      </c>
    </row>
    <row r="433" spans="1:8" s="168" customFormat="1" ht="102">
      <c r="A433" s="150" t="s">
        <v>307</v>
      </c>
      <c r="B433" s="100" t="s">
        <v>308</v>
      </c>
      <c r="C433" s="90"/>
      <c r="D433" s="90"/>
      <c r="E433" s="102">
        <f>E434+E436</f>
        <v>478</v>
      </c>
      <c r="F433" s="102">
        <f t="shared" ref="F433:G433" si="146">F434+F436</f>
        <v>478</v>
      </c>
      <c r="G433" s="129">
        <f t="shared" si="146"/>
        <v>478</v>
      </c>
    </row>
    <row r="434" spans="1:8" s="168" customFormat="1" ht="36.75" customHeight="1">
      <c r="A434" s="130" t="s">
        <v>81</v>
      </c>
      <c r="B434" s="100" t="s">
        <v>308</v>
      </c>
      <c r="C434" s="85" t="s">
        <v>82</v>
      </c>
      <c r="D434" s="85"/>
      <c r="E434" s="102">
        <f>E435</f>
        <v>374</v>
      </c>
      <c r="F434" s="102">
        <f t="shared" ref="F434:G434" si="147">F435</f>
        <v>374</v>
      </c>
      <c r="G434" s="129">
        <f t="shared" si="147"/>
        <v>374</v>
      </c>
    </row>
    <row r="435" spans="1:8" s="168" customFormat="1" ht="12.75">
      <c r="A435" s="130" t="s">
        <v>83</v>
      </c>
      <c r="B435" s="100" t="s">
        <v>308</v>
      </c>
      <c r="C435" s="85" t="s">
        <v>84</v>
      </c>
      <c r="D435" s="85">
        <v>900303</v>
      </c>
      <c r="E435" s="102">
        <v>374</v>
      </c>
      <c r="F435" s="102">
        <v>374</v>
      </c>
      <c r="G435" s="129">
        <v>374</v>
      </c>
    </row>
    <row r="436" spans="1:8" s="168" customFormat="1" ht="12.75">
      <c r="A436" s="130" t="s">
        <v>73</v>
      </c>
      <c r="B436" s="100" t="s">
        <v>308</v>
      </c>
      <c r="C436" s="85" t="s">
        <v>74</v>
      </c>
      <c r="D436" s="85"/>
      <c r="E436" s="102">
        <f>E437</f>
        <v>104</v>
      </c>
      <c r="F436" s="102">
        <f t="shared" ref="F436:G436" si="148">F437</f>
        <v>104</v>
      </c>
      <c r="G436" s="129">
        <f t="shared" si="148"/>
        <v>104</v>
      </c>
    </row>
    <row r="437" spans="1:8" s="168" customFormat="1" ht="25.5">
      <c r="A437" s="130" t="s">
        <v>75</v>
      </c>
      <c r="B437" s="100" t="s">
        <v>308</v>
      </c>
      <c r="C437" s="85" t="s">
        <v>76</v>
      </c>
      <c r="D437" s="85">
        <v>900303</v>
      </c>
      <c r="E437" s="102">
        <v>104</v>
      </c>
      <c r="F437" s="102">
        <v>104</v>
      </c>
      <c r="G437" s="129">
        <v>104</v>
      </c>
    </row>
    <row r="438" spans="1:8" s="168" customFormat="1" ht="102">
      <c r="A438" s="130" t="s">
        <v>567</v>
      </c>
      <c r="B438" s="100" t="s">
        <v>568</v>
      </c>
      <c r="C438" s="85"/>
      <c r="D438" s="85"/>
      <c r="E438" s="102">
        <f t="shared" ref="E438:G439" si="149">E439</f>
        <v>195.3</v>
      </c>
      <c r="F438" s="102">
        <f t="shared" si="149"/>
        <v>195.3</v>
      </c>
      <c r="G438" s="129">
        <f t="shared" si="149"/>
        <v>195.3</v>
      </c>
    </row>
    <row r="439" spans="1:8" s="168" customFormat="1" ht="38.25">
      <c r="A439" s="130" t="s">
        <v>81</v>
      </c>
      <c r="B439" s="100" t="s">
        <v>568</v>
      </c>
      <c r="C439" s="85" t="s">
        <v>82</v>
      </c>
      <c r="D439" s="85"/>
      <c r="E439" s="102">
        <f t="shared" si="149"/>
        <v>195.3</v>
      </c>
      <c r="F439" s="102">
        <f t="shared" si="149"/>
        <v>195.3</v>
      </c>
      <c r="G439" s="129">
        <f t="shared" si="149"/>
        <v>195.3</v>
      </c>
    </row>
    <row r="440" spans="1:8" s="168" customFormat="1" ht="12.75">
      <c r="A440" s="130" t="s">
        <v>83</v>
      </c>
      <c r="B440" s="100" t="s">
        <v>568</v>
      </c>
      <c r="C440" s="85" t="s">
        <v>84</v>
      </c>
      <c r="D440" s="85">
        <v>900100</v>
      </c>
      <c r="E440" s="102">
        <v>195.3</v>
      </c>
      <c r="F440" s="102">
        <v>195.3</v>
      </c>
      <c r="G440" s="129">
        <v>195.3</v>
      </c>
    </row>
    <row r="441" spans="1:8" s="168" customFormat="1" ht="12.75">
      <c r="A441" s="137" t="s">
        <v>309</v>
      </c>
      <c r="B441" s="106" t="s">
        <v>310</v>
      </c>
      <c r="C441" s="93"/>
      <c r="D441" s="93"/>
      <c r="E441" s="103">
        <f t="shared" ref="E441:F443" si="150">E442</f>
        <v>7015.5</v>
      </c>
      <c r="F441" s="103">
        <f t="shared" si="150"/>
        <v>0</v>
      </c>
      <c r="G441" s="125">
        <f t="shared" ref="G441" si="151">G442</f>
        <v>952</v>
      </c>
    </row>
    <row r="442" spans="1:8" s="168" customFormat="1" ht="38.25">
      <c r="A442" s="137" t="s">
        <v>311</v>
      </c>
      <c r="B442" s="106" t="s">
        <v>312</v>
      </c>
      <c r="C442" s="93"/>
      <c r="D442" s="93"/>
      <c r="E442" s="103">
        <f>E443+E448</f>
        <v>7015.5</v>
      </c>
      <c r="F442" s="103">
        <f t="shared" ref="F442:G442" si="152">F443+F448</f>
        <v>0</v>
      </c>
      <c r="G442" s="125">
        <f t="shared" si="152"/>
        <v>952</v>
      </c>
    </row>
    <row r="443" spans="1:8" s="168" customFormat="1" ht="12.75">
      <c r="A443" s="148" t="s">
        <v>313</v>
      </c>
      <c r="B443" s="100" t="s">
        <v>314</v>
      </c>
      <c r="C443" s="85"/>
      <c r="D443" s="85"/>
      <c r="E443" s="102">
        <f t="shared" si="150"/>
        <v>6138.6</v>
      </c>
      <c r="F443" s="102">
        <f t="shared" si="150"/>
        <v>0</v>
      </c>
      <c r="G443" s="129">
        <f>G444</f>
        <v>952</v>
      </c>
    </row>
    <row r="444" spans="1:8" s="168" customFormat="1" ht="12.75">
      <c r="A444" s="144" t="s">
        <v>63</v>
      </c>
      <c r="B444" s="100" t="s">
        <v>314</v>
      </c>
      <c r="C444" s="79" t="s">
        <v>64</v>
      </c>
      <c r="D444" s="79"/>
      <c r="E444" s="102">
        <f>E446+E447+E445</f>
        <v>6138.6</v>
      </c>
      <c r="F444" s="102">
        <f t="shared" ref="F444:G444" si="153">F446+F447+F445</f>
        <v>0</v>
      </c>
      <c r="G444" s="129">
        <f t="shared" si="153"/>
        <v>952</v>
      </c>
    </row>
    <row r="445" spans="1:8" s="168" customFormat="1" ht="12.75">
      <c r="A445" s="144" t="s">
        <v>65</v>
      </c>
      <c r="B445" s="100" t="s">
        <v>314</v>
      </c>
      <c r="C445" s="79" t="s">
        <v>66</v>
      </c>
      <c r="D445" s="79" t="s">
        <v>633</v>
      </c>
      <c r="E445" s="102">
        <v>564.79999999999995</v>
      </c>
      <c r="F445" s="102"/>
      <c r="G445" s="129">
        <v>98</v>
      </c>
      <c r="H445" s="185"/>
    </row>
    <row r="446" spans="1:8" s="168" customFormat="1" ht="12.75">
      <c r="A446" s="144" t="s">
        <v>65</v>
      </c>
      <c r="B446" s="100" t="s">
        <v>314</v>
      </c>
      <c r="C446" s="79" t="s">
        <v>66</v>
      </c>
      <c r="D446" s="79" t="s">
        <v>458</v>
      </c>
      <c r="E446" s="102">
        <v>2786.9</v>
      </c>
      <c r="F446" s="102"/>
      <c r="G446" s="129">
        <v>427</v>
      </c>
      <c r="H446" s="185"/>
    </row>
    <row r="447" spans="1:8" s="168" customFormat="1" ht="12.75">
      <c r="A447" s="144" t="s">
        <v>65</v>
      </c>
      <c r="B447" s="100" t="s">
        <v>314</v>
      </c>
      <c r="C447" s="79" t="s">
        <v>66</v>
      </c>
      <c r="D447" s="79" t="s">
        <v>457</v>
      </c>
      <c r="E447" s="102">
        <v>2786.9</v>
      </c>
      <c r="F447" s="102"/>
      <c r="G447" s="129">
        <v>427</v>
      </c>
      <c r="H447" s="185"/>
    </row>
    <row r="448" spans="1:8" s="168" customFormat="1" ht="25.5">
      <c r="A448" s="144" t="s">
        <v>775</v>
      </c>
      <c r="B448" s="100" t="s">
        <v>776</v>
      </c>
      <c r="C448" s="79"/>
      <c r="D448" s="79"/>
      <c r="E448" s="102">
        <f>E449</f>
        <v>876.9</v>
      </c>
      <c r="F448" s="102">
        <f t="shared" ref="F448:G449" si="154">F449</f>
        <v>0</v>
      </c>
      <c r="G448" s="129">
        <f t="shared" si="154"/>
        <v>0</v>
      </c>
    </row>
    <row r="449" spans="1:7" s="168" customFormat="1" ht="12.75">
      <c r="A449" s="144" t="s">
        <v>63</v>
      </c>
      <c r="B449" s="100" t="s">
        <v>776</v>
      </c>
      <c r="C449" s="79" t="s">
        <v>64</v>
      </c>
      <c r="D449" s="79"/>
      <c r="E449" s="102">
        <f>E450</f>
        <v>876.9</v>
      </c>
      <c r="F449" s="102">
        <f t="shared" si="154"/>
        <v>0</v>
      </c>
      <c r="G449" s="129">
        <f t="shared" si="154"/>
        <v>0</v>
      </c>
    </row>
    <row r="450" spans="1:7" s="168" customFormat="1" ht="12.75">
      <c r="A450" s="144" t="s">
        <v>65</v>
      </c>
      <c r="B450" s="100" t="s">
        <v>776</v>
      </c>
      <c r="C450" s="79" t="s">
        <v>66</v>
      </c>
      <c r="D450" s="79" t="s">
        <v>457</v>
      </c>
      <c r="E450" s="102">
        <v>876.9</v>
      </c>
      <c r="F450" s="102">
        <v>0</v>
      </c>
      <c r="G450" s="129">
        <v>0</v>
      </c>
    </row>
    <row r="451" spans="1:7" s="168" customFormat="1" ht="25.5">
      <c r="A451" s="137" t="s">
        <v>315</v>
      </c>
      <c r="B451" s="106" t="s">
        <v>316</v>
      </c>
      <c r="C451" s="93"/>
      <c r="D451" s="93"/>
      <c r="E451" s="103">
        <f t="shared" ref="E451:F454" si="155">E452</f>
        <v>21978</v>
      </c>
      <c r="F451" s="103">
        <f t="shared" si="155"/>
        <v>14531</v>
      </c>
      <c r="G451" s="125">
        <f t="shared" ref="G451" si="156">G452</f>
        <v>18163</v>
      </c>
    </row>
    <row r="452" spans="1:7" s="168" customFormat="1" ht="38.25">
      <c r="A452" s="137" t="s">
        <v>750</v>
      </c>
      <c r="B452" s="106" t="s">
        <v>317</v>
      </c>
      <c r="C452" s="93"/>
      <c r="D452" s="93"/>
      <c r="E452" s="103">
        <f>E453+E456</f>
        <v>21978</v>
      </c>
      <c r="F452" s="103">
        <f t="shared" ref="F452:G452" si="157">F453+F456</f>
        <v>14531</v>
      </c>
      <c r="G452" s="103">
        <f t="shared" si="157"/>
        <v>18163</v>
      </c>
    </row>
    <row r="453" spans="1:7" s="168" customFormat="1" ht="38.25">
      <c r="A453" s="148" t="s">
        <v>318</v>
      </c>
      <c r="B453" s="100" t="s">
        <v>319</v>
      </c>
      <c r="C453" s="85"/>
      <c r="D453" s="85"/>
      <c r="E453" s="102">
        <f t="shared" si="155"/>
        <v>20161.7</v>
      </c>
      <c r="F453" s="102">
        <f t="shared" si="155"/>
        <v>14531</v>
      </c>
      <c r="G453" s="129">
        <f>G454</f>
        <v>18163</v>
      </c>
    </row>
    <row r="454" spans="1:7" s="168" customFormat="1" ht="12.75">
      <c r="A454" s="130" t="s">
        <v>59</v>
      </c>
      <c r="B454" s="100" t="s">
        <v>319</v>
      </c>
      <c r="C454" s="85" t="s">
        <v>60</v>
      </c>
      <c r="D454" s="85"/>
      <c r="E454" s="102">
        <f t="shared" si="155"/>
        <v>20161.7</v>
      </c>
      <c r="F454" s="102">
        <f t="shared" si="155"/>
        <v>14531</v>
      </c>
      <c r="G454" s="129">
        <f>G455</f>
        <v>18163</v>
      </c>
    </row>
    <row r="455" spans="1:7" s="168" customFormat="1" ht="12.75">
      <c r="A455" s="130" t="s">
        <v>61</v>
      </c>
      <c r="B455" s="100" t="s">
        <v>319</v>
      </c>
      <c r="C455" s="85" t="s">
        <v>62</v>
      </c>
      <c r="D455" s="85">
        <v>900303</v>
      </c>
      <c r="E455" s="102">
        <v>20161.7</v>
      </c>
      <c r="F455" s="102">
        <v>14531</v>
      </c>
      <c r="G455" s="129">
        <v>18163</v>
      </c>
    </row>
    <row r="456" spans="1:7" s="168" customFormat="1" ht="38.25">
      <c r="A456" s="130" t="s">
        <v>318</v>
      </c>
      <c r="B456" s="100" t="s">
        <v>793</v>
      </c>
      <c r="C456" s="85"/>
      <c r="D456" s="85"/>
      <c r="E456" s="102">
        <f>E457</f>
        <v>1816.3</v>
      </c>
      <c r="F456" s="102">
        <f t="shared" ref="F456:G456" si="158">F457</f>
        <v>0</v>
      </c>
      <c r="G456" s="102">
        <f t="shared" si="158"/>
        <v>0</v>
      </c>
    </row>
    <row r="457" spans="1:7" s="168" customFormat="1" ht="12.75">
      <c r="A457" s="130" t="s">
        <v>59</v>
      </c>
      <c r="B457" s="100" t="s">
        <v>793</v>
      </c>
      <c r="C457" s="85" t="s">
        <v>60</v>
      </c>
      <c r="D457" s="85"/>
      <c r="E457" s="102">
        <f>E458+E459</f>
        <v>1816.3</v>
      </c>
      <c r="F457" s="102">
        <f t="shared" ref="F457:G457" si="159">F458+F459</f>
        <v>0</v>
      </c>
      <c r="G457" s="102">
        <f t="shared" si="159"/>
        <v>0</v>
      </c>
    </row>
    <row r="458" spans="1:7" s="168" customFormat="1" ht="12.75">
      <c r="A458" s="130" t="s">
        <v>61</v>
      </c>
      <c r="B458" s="100" t="s">
        <v>793</v>
      </c>
      <c r="C458" s="85" t="s">
        <v>62</v>
      </c>
      <c r="D458" s="85">
        <v>900203</v>
      </c>
      <c r="E458" s="102">
        <v>980.8</v>
      </c>
      <c r="F458" s="102">
        <v>0</v>
      </c>
      <c r="G458" s="129">
        <v>0</v>
      </c>
    </row>
    <row r="459" spans="1:7" s="168" customFormat="1" ht="12.75">
      <c r="A459" s="130" t="s">
        <v>61</v>
      </c>
      <c r="B459" s="100" t="s">
        <v>793</v>
      </c>
      <c r="C459" s="85" t="s">
        <v>62</v>
      </c>
      <c r="D459" s="85">
        <v>900303</v>
      </c>
      <c r="E459" s="102">
        <v>835.5</v>
      </c>
      <c r="F459" s="102">
        <v>0</v>
      </c>
      <c r="G459" s="129">
        <v>0</v>
      </c>
    </row>
    <row r="460" spans="1:7" s="168" customFormat="1" ht="18.75" customHeight="1">
      <c r="A460" s="151" t="s">
        <v>320</v>
      </c>
      <c r="B460" s="106" t="s">
        <v>118</v>
      </c>
      <c r="C460" s="91"/>
      <c r="D460" s="91"/>
      <c r="E460" s="103">
        <f>E461+E481+E491+E499+E504+E475</f>
        <v>54864.7</v>
      </c>
      <c r="F460" s="103">
        <f>F461+F481+F491+F499+F504+F475</f>
        <v>153312.59999999998</v>
      </c>
      <c r="G460" s="125">
        <f>G461+G481+G491+G499+G504+G475</f>
        <v>199137.1</v>
      </c>
    </row>
    <row r="461" spans="1:7" s="168" customFormat="1" ht="12.75">
      <c r="A461" s="151" t="s">
        <v>109</v>
      </c>
      <c r="B461" s="106" t="s">
        <v>119</v>
      </c>
      <c r="C461" s="96"/>
      <c r="D461" s="96"/>
      <c r="E461" s="103">
        <f>E462</f>
        <v>4579.3</v>
      </c>
      <c r="F461" s="103">
        <f>F462</f>
        <v>1000</v>
      </c>
      <c r="G461" s="125">
        <f>G462</f>
        <v>1000</v>
      </c>
    </row>
    <row r="462" spans="1:7" s="169" customFormat="1" ht="41.25" customHeight="1">
      <c r="A462" s="126" t="s">
        <v>628</v>
      </c>
      <c r="B462" s="116" t="s">
        <v>530</v>
      </c>
      <c r="C462" s="93"/>
      <c r="D462" s="93"/>
      <c r="E462" s="103">
        <f>E463+E466+E469+E472</f>
        <v>4579.3</v>
      </c>
      <c r="F462" s="103">
        <f t="shared" ref="F462:G462" si="160">F463+F466</f>
        <v>1000</v>
      </c>
      <c r="G462" s="125">
        <f t="shared" si="160"/>
        <v>1000</v>
      </c>
    </row>
    <row r="463" spans="1:7" s="169" customFormat="1" ht="28.5" customHeight="1">
      <c r="A463" s="152" t="s">
        <v>321</v>
      </c>
      <c r="B463" s="101" t="s">
        <v>599</v>
      </c>
      <c r="C463" s="85"/>
      <c r="D463" s="85"/>
      <c r="E463" s="102">
        <f t="shared" ref="E463:G464" si="161">E464</f>
        <v>873.7</v>
      </c>
      <c r="F463" s="102">
        <f t="shared" si="161"/>
        <v>1000</v>
      </c>
      <c r="G463" s="129">
        <f t="shared" si="161"/>
        <v>1000</v>
      </c>
    </row>
    <row r="464" spans="1:7" s="169" customFormat="1" ht="27" customHeight="1">
      <c r="A464" s="130" t="s">
        <v>67</v>
      </c>
      <c r="B464" s="101" t="s">
        <v>599</v>
      </c>
      <c r="C464" s="85" t="s">
        <v>68</v>
      </c>
      <c r="D464" s="85"/>
      <c r="E464" s="102">
        <f t="shared" si="161"/>
        <v>873.7</v>
      </c>
      <c r="F464" s="102">
        <f t="shared" si="161"/>
        <v>1000</v>
      </c>
      <c r="G464" s="129">
        <f t="shared" si="161"/>
        <v>1000</v>
      </c>
    </row>
    <row r="465" spans="1:7" s="169" customFormat="1" ht="18" customHeight="1">
      <c r="A465" s="130" t="s">
        <v>69</v>
      </c>
      <c r="B465" s="101" t="s">
        <v>599</v>
      </c>
      <c r="C465" s="85" t="s">
        <v>70</v>
      </c>
      <c r="D465" s="85">
        <v>900100</v>
      </c>
      <c r="E465" s="102">
        <v>873.7</v>
      </c>
      <c r="F465" s="102">
        <v>1000</v>
      </c>
      <c r="G465" s="129">
        <v>1000</v>
      </c>
    </row>
    <row r="466" spans="1:7" s="169" customFormat="1" ht="43.5" customHeight="1">
      <c r="A466" s="130" t="s">
        <v>740</v>
      </c>
      <c r="B466" s="101" t="s">
        <v>739</v>
      </c>
      <c r="C466" s="85"/>
      <c r="D466" s="85"/>
      <c r="E466" s="102">
        <f>E467</f>
        <v>2012.7</v>
      </c>
      <c r="F466" s="102">
        <f t="shared" ref="F466:G470" si="162">F467</f>
        <v>0</v>
      </c>
      <c r="G466" s="129">
        <f t="shared" si="162"/>
        <v>0</v>
      </c>
    </row>
    <row r="467" spans="1:7" s="169" customFormat="1" ht="19.5" customHeight="1">
      <c r="A467" s="130" t="s">
        <v>73</v>
      </c>
      <c r="B467" s="101" t="s">
        <v>739</v>
      </c>
      <c r="C467" s="85">
        <v>200</v>
      </c>
      <c r="D467" s="85"/>
      <c r="E467" s="102">
        <f>E468</f>
        <v>2012.7</v>
      </c>
      <c r="F467" s="102">
        <f t="shared" si="162"/>
        <v>0</v>
      </c>
      <c r="G467" s="129">
        <f t="shared" si="162"/>
        <v>0</v>
      </c>
    </row>
    <row r="468" spans="1:7" s="169" customFormat="1" ht="18" customHeight="1">
      <c r="A468" s="130" t="s">
        <v>75</v>
      </c>
      <c r="B468" s="101" t="s">
        <v>739</v>
      </c>
      <c r="C468" s="85">
        <v>240</v>
      </c>
      <c r="D468" s="85">
        <v>900100</v>
      </c>
      <c r="E468" s="102">
        <v>2012.7</v>
      </c>
      <c r="F468" s="102">
        <v>0</v>
      </c>
      <c r="G468" s="129">
        <v>0</v>
      </c>
    </row>
    <row r="469" spans="1:7" s="169" customFormat="1" ht="40.5" customHeight="1">
      <c r="A469" s="189" t="s">
        <v>780</v>
      </c>
      <c r="B469" s="101" t="s">
        <v>778</v>
      </c>
      <c r="C469" s="85"/>
      <c r="D469" s="85"/>
      <c r="E469" s="102">
        <f>E470</f>
        <v>255.8</v>
      </c>
      <c r="F469" s="102">
        <f t="shared" si="162"/>
        <v>0</v>
      </c>
      <c r="G469" s="129">
        <f t="shared" si="162"/>
        <v>0</v>
      </c>
    </row>
    <row r="470" spans="1:7" s="169" customFormat="1" ht="18" customHeight="1">
      <c r="A470" s="190" t="s">
        <v>73</v>
      </c>
      <c r="B470" s="101" t="s">
        <v>778</v>
      </c>
      <c r="C470" s="85">
        <v>200</v>
      </c>
      <c r="D470" s="85"/>
      <c r="E470" s="102">
        <f>E471</f>
        <v>255.8</v>
      </c>
      <c r="F470" s="102">
        <f t="shared" si="162"/>
        <v>0</v>
      </c>
      <c r="G470" s="129">
        <f t="shared" si="162"/>
        <v>0</v>
      </c>
    </row>
    <row r="471" spans="1:7" s="169" customFormat="1" ht="18" customHeight="1">
      <c r="A471" s="190" t="s">
        <v>75</v>
      </c>
      <c r="B471" s="101" t="s">
        <v>778</v>
      </c>
      <c r="C471" s="85">
        <v>240</v>
      </c>
      <c r="D471" s="85">
        <v>900100</v>
      </c>
      <c r="E471" s="102">
        <v>255.8</v>
      </c>
      <c r="F471" s="102">
        <v>0</v>
      </c>
      <c r="G471" s="129">
        <v>0</v>
      </c>
    </row>
    <row r="472" spans="1:7" s="169" customFormat="1" ht="18" customHeight="1">
      <c r="A472" s="190" t="s">
        <v>777</v>
      </c>
      <c r="B472" s="101" t="s">
        <v>779</v>
      </c>
      <c r="C472" s="85"/>
      <c r="D472" s="85"/>
      <c r="E472" s="102">
        <f t="shared" ref="E472:G473" si="163">E473</f>
        <v>1437.1</v>
      </c>
      <c r="F472" s="102">
        <f t="shared" si="163"/>
        <v>0</v>
      </c>
      <c r="G472" s="129">
        <f t="shared" si="163"/>
        <v>0</v>
      </c>
    </row>
    <row r="473" spans="1:7" s="169" customFormat="1" ht="18" customHeight="1">
      <c r="A473" s="190" t="s">
        <v>59</v>
      </c>
      <c r="B473" s="101" t="s">
        <v>779</v>
      </c>
      <c r="C473" s="85">
        <v>400</v>
      </c>
      <c r="D473" s="85"/>
      <c r="E473" s="102">
        <f t="shared" si="163"/>
        <v>1437.1</v>
      </c>
      <c r="F473" s="102">
        <f t="shared" si="163"/>
        <v>0</v>
      </c>
      <c r="G473" s="129">
        <f t="shared" si="163"/>
        <v>0</v>
      </c>
    </row>
    <row r="474" spans="1:7" s="169" customFormat="1" ht="18" customHeight="1">
      <c r="A474" s="190" t="s">
        <v>61</v>
      </c>
      <c r="B474" s="101" t="s">
        <v>779</v>
      </c>
      <c r="C474" s="85">
        <v>410</v>
      </c>
      <c r="D474" s="85">
        <v>900100</v>
      </c>
      <c r="E474" s="102">
        <v>1437.1</v>
      </c>
      <c r="F474" s="102">
        <v>0</v>
      </c>
      <c r="G474" s="129">
        <v>0</v>
      </c>
    </row>
    <row r="475" spans="1:7" s="168" customFormat="1" ht="14.45" customHeight="1">
      <c r="A475" s="126" t="s">
        <v>645</v>
      </c>
      <c r="B475" s="116" t="s">
        <v>647</v>
      </c>
      <c r="C475" s="93"/>
      <c r="D475" s="93"/>
      <c r="E475" s="103">
        <f>E476</f>
        <v>45995.1</v>
      </c>
      <c r="F475" s="103">
        <f t="shared" ref="F475:G477" si="164">F476</f>
        <v>49769</v>
      </c>
      <c r="G475" s="125">
        <f t="shared" si="164"/>
        <v>120555.3</v>
      </c>
    </row>
    <row r="476" spans="1:7" s="169" customFormat="1" ht="41.45" customHeight="1">
      <c r="A476" s="126" t="s">
        <v>646</v>
      </c>
      <c r="B476" s="116" t="s">
        <v>648</v>
      </c>
      <c r="C476" s="93"/>
      <c r="D476" s="93"/>
      <c r="E476" s="103">
        <f>E477</f>
        <v>45995.1</v>
      </c>
      <c r="F476" s="103">
        <f t="shared" ref="F476:G476" si="165">F477</f>
        <v>49769</v>
      </c>
      <c r="G476" s="125">
        <f t="shared" si="165"/>
        <v>120555.3</v>
      </c>
    </row>
    <row r="477" spans="1:7" s="168" customFormat="1" ht="14.45" customHeight="1">
      <c r="A477" s="130" t="s">
        <v>649</v>
      </c>
      <c r="B477" s="101" t="s">
        <v>650</v>
      </c>
      <c r="C477" s="85"/>
      <c r="D477" s="85"/>
      <c r="E477" s="102">
        <f>E478</f>
        <v>45995.1</v>
      </c>
      <c r="F477" s="102">
        <f t="shared" si="164"/>
        <v>49769</v>
      </c>
      <c r="G477" s="129">
        <f t="shared" si="164"/>
        <v>120555.3</v>
      </c>
    </row>
    <row r="478" spans="1:7" s="168" customFormat="1" ht="14.45" customHeight="1">
      <c r="A478" s="130" t="s">
        <v>59</v>
      </c>
      <c r="B478" s="101" t="s">
        <v>650</v>
      </c>
      <c r="C478" s="85" t="s">
        <v>60</v>
      </c>
      <c r="D478" s="85"/>
      <c r="E478" s="102">
        <f>E479+E480</f>
        <v>45995.1</v>
      </c>
      <c r="F478" s="102">
        <f t="shared" ref="F478:G478" si="166">F479+F480</f>
        <v>49769</v>
      </c>
      <c r="G478" s="129">
        <f t="shared" si="166"/>
        <v>120555.3</v>
      </c>
    </row>
    <row r="479" spans="1:7" s="168" customFormat="1" ht="14.45" customHeight="1">
      <c r="A479" s="130" t="s">
        <v>61</v>
      </c>
      <c r="B479" s="101" t="s">
        <v>650</v>
      </c>
      <c r="C479" s="85" t="s">
        <v>62</v>
      </c>
      <c r="D479" s="85">
        <v>900302</v>
      </c>
      <c r="E479" s="102">
        <v>36566.1</v>
      </c>
      <c r="F479" s="102">
        <v>39565</v>
      </c>
      <c r="G479" s="129">
        <v>95841.1</v>
      </c>
    </row>
    <row r="480" spans="1:7" s="168" customFormat="1" ht="14.45" customHeight="1">
      <c r="A480" s="130" t="s">
        <v>61</v>
      </c>
      <c r="B480" s="101" t="s">
        <v>650</v>
      </c>
      <c r="C480" s="85">
        <v>410</v>
      </c>
      <c r="D480" s="85">
        <v>900100</v>
      </c>
      <c r="E480" s="102">
        <v>9429</v>
      </c>
      <c r="F480" s="102">
        <v>10204</v>
      </c>
      <c r="G480" s="129">
        <v>24714.2</v>
      </c>
    </row>
    <row r="481" spans="1:7" s="168" customFormat="1" ht="26.45" customHeight="1">
      <c r="A481" s="151" t="s">
        <v>322</v>
      </c>
      <c r="B481" s="106" t="s">
        <v>120</v>
      </c>
      <c r="C481" s="96"/>
      <c r="D481" s="96"/>
      <c r="E481" s="103">
        <f>E482</f>
        <v>0</v>
      </c>
      <c r="F481" s="103">
        <f t="shared" ref="F481:G481" si="167">F482</f>
        <v>87218.7</v>
      </c>
      <c r="G481" s="125">
        <f t="shared" si="167"/>
        <v>58174.9</v>
      </c>
    </row>
    <row r="482" spans="1:7" s="168" customFormat="1" ht="46.9" customHeight="1">
      <c r="A482" s="153" t="s">
        <v>675</v>
      </c>
      <c r="B482" s="106" t="s">
        <v>121</v>
      </c>
      <c r="C482" s="93"/>
      <c r="D482" s="93"/>
      <c r="E482" s="103">
        <f>E483+E487</f>
        <v>0</v>
      </c>
      <c r="F482" s="103">
        <f t="shared" ref="F482:G482" si="168">F483+F487</f>
        <v>87218.7</v>
      </c>
      <c r="G482" s="125">
        <f t="shared" si="168"/>
        <v>58174.9</v>
      </c>
    </row>
    <row r="483" spans="1:7" s="168" customFormat="1" ht="31.7" customHeight="1">
      <c r="A483" s="154" t="s">
        <v>701</v>
      </c>
      <c r="B483" s="100" t="s">
        <v>700</v>
      </c>
      <c r="C483" s="91"/>
      <c r="D483" s="91"/>
      <c r="E483" s="102">
        <f>E484</f>
        <v>0</v>
      </c>
      <c r="F483" s="102">
        <f>F484</f>
        <v>58175.1</v>
      </c>
      <c r="G483" s="129">
        <f>G484</f>
        <v>58174.9</v>
      </c>
    </row>
    <row r="484" spans="1:7" s="168" customFormat="1" ht="12.75">
      <c r="A484" s="130" t="s">
        <v>73</v>
      </c>
      <c r="B484" s="100" t="s">
        <v>700</v>
      </c>
      <c r="C484" s="85">
        <v>200</v>
      </c>
      <c r="D484" s="85"/>
      <c r="E484" s="102">
        <f>E485+E486</f>
        <v>0</v>
      </c>
      <c r="F484" s="102">
        <f>F485+F486</f>
        <v>58175.1</v>
      </c>
      <c r="G484" s="129">
        <f>G485+G486</f>
        <v>58174.9</v>
      </c>
    </row>
    <row r="485" spans="1:7" s="168" customFormat="1" ht="19.5" customHeight="1">
      <c r="A485" s="130" t="s">
        <v>75</v>
      </c>
      <c r="B485" s="100" t="s">
        <v>700</v>
      </c>
      <c r="C485" s="85">
        <v>240</v>
      </c>
      <c r="D485" s="85">
        <v>900302</v>
      </c>
      <c r="E485" s="102">
        <v>0</v>
      </c>
      <c r="F485" s="102">
        <v>46249.2</v>
      </c>
      <c r="G485" s="129">
        <v>46249</v>
      </c>
    </row>
    <row r="486" spans="1:7" s="168" customFormat="1" ht="18.75" customHeight="1">
      <c r="A486" s="130" t="s">
        <v>75</v>
      </c>
      <c r="B486" s="100" t="s">
        <v>700</v>
      </c>
      <c r="C486" s="85">
        <v>240</v>
      </c>
      <c r="D486" s="85">
        <v>900100</v>
      </c>
      <c r="E486" s="102"/>
      <c r="F486" s="102">
        <v>11925.9</v>
      </c>
      <c r="G486" s="129">
        <v>11925.9</v>
      </c>
    </row>
    <row r="487" spans="1:7" s="168" customFormat="1" ht="18.75" customHeight="1">
      <c r="A487" s="130" t="s">
        <v>686</v>
      </c>
      <c r="B487" s="100" t="s">
        <v>687</v>
      </c>
      <c r="C487" s="85"/>
      <c r="D487" s="85"/>
      <c r="E487" s="102">
        <f>E488</f>
        <v>0</v>
      </c>
      <c r="F487" s="102">
        <f t="shared" ref="F487:G487" si="169">F488</f>
        <v>29043.599999999999</v>
      </c>
      <c r="G487" s="129">
        <f t="shared" si="169"/>
        <v>0</v>
      </c>
    </row>
    <row r="488" spans="1:7" s="168" customFormat="1" ht="18.75" customHeight="1">
      <c r="A488" s="130" t="s">
        <v>59</v>
      </c>
      <c r="B488" s="100" t="s">
        <v>687</v>
      </c>
      <c r="C488" s="85" t="s">
        <v>60</v>
      </c>
      <c r="D488" s="85"/>
      <c r="E488" s="102">
        <f>E489+E490</f>
        <v>0</v>
      </c>
      <c r="F488" s="102">
        <f t="shared" ref="F488:G488" si="170">F489+F490</f>
        <v>29043.599999999999</v>
      </c>
      <c r="G488" s="129">
        <f t="shared" si="170"/>
        <v>0</v>
      </c>
    </row>
    <row r="489" spans="1:7" s="168" customFormat="1" ht="18.75" customHeight="1">
      <c r="A489" s="130" t="s">
        <v>61</v>
      </c>
      <c r="B489" s="100" t="s">
        <v>687</v>
      </c>
      <c r="C489" s="85" t="s">
        <v>62</v>
      </c>
      <c r="D489" s="85">
        <v>900302</v>
      </c>
      <c r="E489" s="102">
        <v>0</v>
      </c>
      <c r="F489" s="102">
        <v>22508.799999999999</v>
      </c>
      <c r="G489" s="129">
        <v>0</v>
      </c>
    </row>
    <row r="490" spans="1:7" s="168" customFormat="1" ht="18.75" customHeight="1">
      <c r="A490" s="130" t="s">
        <v>61</v>
      </c>
      <c r="B490" s="100" t="s">
        <v>687</v>
      </c>
      <c r="C490" s="85" t="s">
        <v>62</v>
      </c>
      <c r="D490" s="85">
        <v>900100</v>
      </c>
      <c r="E490" s="102"/>
      <c r="F490" s="102">
        <v>6534.8</v>
      </c>
      <c r="G490" s="129"/>
    </row>
    <row r="491" spans="1:7" s="168" customFormat="1" ht="19.5" customHeight="1">
      <c r="A491" s="151" t="s">
        <v>323</v>
      </c>
      <c r="B491" s="106" t="s">
        <v>122</v>
      </c>
      <c r="C491" s="96"/>
      <c r="D491" s="96"/>
      <c r="E491" s="103">
        <f t="shared" ref="E491:G492" si="171">E492</f>
        <v>1721.7</v>
      </c>
      <c r="F491" s="103">
        <f t="shared" si="171"/>
        <v>1721.7</v>
      </c>
      <c r="G491" s="125">
        <f t="shared" si="171"/>
        <v>1721.7</v>
      </c>
    </row>
    <row r="492" spans="1:7" s="168" customFormat="1" ht="25.5">
      <c r="A492" s="135" t="s">
        <v>324</v>
      </c>
      <c r="B492" s="106" t="s">
        <v>123</v>
      </c>
      <c r="C492" s="93"/>
      <c r="D492" s="93"/>
      <c r="E492" s="103">
        <f t="shared" si="171"/>
        <v>1721.7</v>
      </c>
      <c r="F492" s="103">
        <f t="shared" si="171"/>
        <v>1721.7</v>
      </c>
      <c r="G492" s="125">
        <f t="shared" si="171"/>
        <v>1721.7</v>
      </c>
    </row>
    <row r="493" spans="1:7" s="168" customFormat="1" ht="38.25">
      <c r="A493" s="152" t="s">
        <v>618</v>
      </c>
      <c r="B493" s="101" t="s">
        <v>585</v>
      </c>
      <c r="C493" s="85"/>
      <c r="D493" s="85"/>
      <c r="E493" s="102">
        <f>E494+E496</f>
        <v>1721.7</v>
      </c>
      <c r="F493" s="102">
        <f>F494+F496</f>
        <v>1721.7</v>
      </c>
      <c r="G493" s="129">
        <f t="shared" ref="G493" si="172">G494+G496</f>
        <v>1721.7</v>
      </c>
    </row>
    <row r="494" spans="1:7" s="168" customFormat="1" ht="12.75">
      <c r="A494" s="130" t="s">
        <v>73</v>
      </c>
      <c r="B494" s="101" t="s">
        <v>585</v>
      </c>
      <c r="C494" s="85" t="s">
        <v>74</v>
      </c>
      <c r="D494" s="85"/>
      <c r="E494" s="102">
        <f>E495</f>
        <v>27.7</v>
      </c>
      <c r="F494" s="102">
        <f>F495</f>
        <v>27.7</v>
      </c>
      <c r="G494" s="129">
        <f t="shared" ref="G494" si="173">G495</f>
        <v>27.7</v>
      </c>
    </row>
    <row r="495" spans="1:7" s="168" customFormat="1" ht="25.5">
      <c r="A495" s="130" t="s">
        <v>75</v>
      </c>
      <c r="B495" s="101" t="s">
        <v>585</v>
      </c>
      <c r="C495" s="85" t="s">
        <v>76</v>
      </c>
      <c r="D495" s="85">
        <v>900100</v>
      </c>
      <c r="E495" s="102">
        <v>27.7</v>
      </c>
      <c r="F495" s="102">
        <v>27.7</v>
      </c>
      <c r="G495" s="129">
        <v>27.7</v>
      </c>
    </row>
    <row r="496" spans="1:7" s="168" customFormat="1" ht="25.5">
      <c r="A496" s="130" t="s">
        <v>67</v>
      </c>
      <c r="B496" s="101" t="s">
        <v>585</v>
      </c>
      <c r="C496" s="85" t="s">
        <v>68</v>
      </c>
      <c r="D496" s="85"/>
      <c r="E496" s="102">
        <f>E497+E498</f>
        <v>1694</v>
      </c>
      <c r="F496" s="102">
        <f>F497+F498</f>
        <v>1694</v>
      </c>
      <c r="G496" s="129">
        <f>G497+G498</f>
        <v>1694</v>
      </c>
    </row>
    <row r="497" spans="1:7" s="168" customFormat="1" ht="12.75">
      <c r="A497" s="130" t="s">
        <v>69</v>
      </c>
      <c r="B497" s="101" t="s">
        <v>585</v>
      </c>
      <c r="C497" s="85" t="s">
        <v>70</v>
      </c>
      <c r="D497" s="85">
        <v>900100</v>
      </c>
      <c r="E497" s="102">
        <v>1381.4</v>
      </c>
      <c r="F497" s="102">
        <v>1381.4</v>
      </c>
      <c r="G497" s="129">
        <v>1381.4</v>
      </c>
    </row>
    <row r="498" spans="1:7" s="168" customFormat="1" ht="12.75">
      <c r="A498" s="130" t="s">
        <v>71</v>
      </c>
      <c r="B498" s="101" t="s">
        <v>585</v>
      </c>
      <c r="C498" s="85">
        <v>620</v>
      </c>
      <c r="D498" s="85">
        <v>900100</v>
      </c>
      <c r="E498" s="102">
        <v>312.60000000000002</v>
      </c>
      <c r="F498" s="102">
        <v>312.60000000000002</v>
      </c>
      <c r="G498" s="129">
        <v>312.60000000000002</v>
      </c>
    </row>
    <row r="499" spans="1:7" s="168" customFormat="1" ht="12.75">
      <c r="A499" s="151" t="s">
        <v>325</v>
      </c>
      <c r="B499" s="106" t="s">
        <v>326</v>
      </c>
      <c r="C499" s="96"/>
      <c r="D499" s="96"/>
      <c r="E499" s="103">
        <f t="shared" ref="E499:G502" si="174">E500</f>
        <v>1711.3</v>
      </c>
      <c r="F499" s="103">
        <f t="shared" si="174"/>
        <v>12745.9</v>
      </c>
      <c r="G499" s="125">
        <f t="shared" si="174"/>
        <v>16827.900000000001</v>
      </c>
    </row>
    <row r="500" spans="1:7" s="168" customFormat="1" ht="25.5">
      <c r="A500" s="153" t="s">
        <v>757</v>
      </c>
      <c r="B500" s="106" t="s">
        <v>327</v>
      </c>
      <c r="C500" s="93"/>
      <c r="D500" s="93"/>
      <c r="E500" s="103">
        <f>E501</f>
        <v>1711.3</v>
      </c>
      <c r="F500" s="103">
        <f t="shared" si="174"/>
        <v>12745.9</v>
      </c>
      <c r="G500" s="125">
        <f t="shared" si="174"/>
        <v>16827.900000000001</v>
      </c>
    </row>
    <row r="501" spans="1:7" s="168" customFormat="1" ht="38.25">
      <c r="A501" s="152" t="s">
        <v>616</v>
      </c>
      <c r="B501" s="101" t="s">
        <v>627</v>
      </c>
      <c r="C501" s="85"/>
      <c r="D501" s="85"/>
      <c r="E501" s="102">
        <f>E502</f>
        <v>1711.3</v>
      </c>
      <c r="F501" s="102">
        <f t="shared" si="174"/>
        <v>12745.9</v>
      </c>
      <c r="G501" s="129">
        <f t="shared" si="174"/>
        <v>16827.900000000001</v>
      </c>
    </row>
    <row r="502" spans="1:7" s="168" customFormat="1" ht="12.75">
      <c r="A502" s="130" t="s">
        <v>73</v>
      </c>
      <c r="B502" s="101" t="s">
        <v>627</v>
      </c>
      <c r="C502" s="85" t="s">
        <v>74</v>
      </c>
      <c r="D502" s="85"/>
      <c r="E502" s="102">
        <f t="shared" si="174"/>
        <v>1711.3</v>
      </c>
      <c r="F502" s="102">
        <f t="shared" si="174"/>
        <v>12745.9</v>
      </c>
      <c r="G502" s="129">
        <f t="shared" si="174"/>
        <v>16827.900000000001</v>
      </c>
    </row>
    <row r="503" spans="1:7" s="168" customFormat="1" ht="21" customHeight="1">
      <c r="A503" s="130" t="s">
        <v>75</v>
      </c>
      <c r="B503" s="101" t="s">
        <v>627</v>
      </c>
      <c r="C503" s="85" t="s">
        <v>76</v>
      </c>
      <c r="D503" s="85">
        <v>900100</v>
      </c>
      <c r="E503" s="102">
        <v>1711.3</v>
      </c>
      <c r="F503" s="102">
        <v>12745.9</v>
      </c>
      <c r="G503" s="129">
        <v>16827.900000000001</v>
      </c>
    </row>
    <row r="504" spans="1:7" s="168" customFormat="1" ht="12.75">
      <c r="A504" s="151" t="s">
        <v>94</v>
      </c>
      <c r="B504" s="106" t="s">
        <v>328</v>
      </c>
      <c r="C504" s="93"/>
      <c r="D504" s="93"/>
      <c r="E504" s="103">
        <f>E505</f>
        <v>857.3</v>
      </c>
      <c r="F504" s="103">
        <f t="shared" ref="F504:G504" si="175">F505</f>
        <v>857.3</v>
      </c>
      <c r="G504" s="125">
        <f t="shared" si="175"/>
        <v>857.3</v>
      </c>
    </row>
    <row r="505" spans="1:7" s="168" customFormat="1" ht="25.5">
      <c r="A505" s="153" t="s">
        <v>214</v>
      </c>
      <c r="B505" s="106" t="s">
        <v>329</v>
      </c>
      <c r="C505" s="93"/>
      <c r="D505" s="93"/>
      <c r="E505" s="103">
        <f>E506+E511</f>
        <v>857.3</v>
      </c>
      <c r="F505" s="103">
        <f t="shared" ref="F505:G505" si="176">F506+F511</f>
        <v>857.3</v>
      </c>
      <c r="G505" s="125">
        <f t="shared" si="176"/>
        <v>857.3</v>
      </c>
    </row>
    <row r="506" spans="1:7" s="168" customFormat="1" ht="25.5">
      <c r="A506" s="154" t="s">
        <v>330</v>
      </c>
      <c r="B506" s="100" t="s">
        <v>331</v>
      </c>
      <c r="C506" s="86"/>
      <c r="D506" s="86"/>
      <c r="E506" s="102">
        <f>E507+E509</f>
        <v>662</v>
      </c>
      <c r="F506" s="102">
        <f t="shared" ref="F506:G506" si="177">F507+F509</f>
        <v>662</v>
      </c>
      <c r="G506" s="129">
        <f t="shared" si="177"/>
        <v>662</v>
      </c>
    </row>
    <row r="507" spans="1:7" s="168" customFormat="1" ht="38.25">
      <c r="A507" s="130" t="s">
        <v>81</v>
      </c>
      <c r="B507" s="100" t="s">
        <v>331</v>
      </c>
      <c r="C507" s="85" t="s">
        <v>82</v>
      </c>
      <c r="D507" s="85"/>
      <c r="E507" s="102">
        <f>E508</f>
        <v>567.29999999999995</v>
      </c>
      <c r="F507" s="102">
        <f t="shared" ref="F507:G507" si="178">F508</f>
        <v>567.29999999999995</v>
      </c>
      <c r="G507" s="129">
        <f t="shared" si="178"/>
        <v>567.29999999999995</v>
      </c>
    </row>
    <row r="508" spans="1:7" s="168" customFormat="1" ht="12.75">
      <c r="A508" s="130" t="s">
        <v>83</v>
      </c>
      <c r="B508" s="100" t="s">
        <v>331</v>
      </c>
      <c r="C508" s="85" t="s">
        <v>84</v>
      </c>
      <c r="D508" s="85">
        <v>900303</v>
      </c>
      <c r="E508" s="102">
        <v>567.29999999999995</v>
      </c>
      <c r="F508" s="102">
        <v>567.29999999999995</v>
      </c>
      <c r="G508" s="129">
        <v>567.29999999999995</v>
      </c>
    </row>
    <row r="509" spans="1:7" s="168" customFormat="1" ht="12.75">
      <c r="A509" s="130" t="s">
        <v>73</v>
      </c>
      <c r="B509" s="100" t="s">
        <v>331</v>
      </c>
      <c r="C509" s="85" t="s">
        <v>74</v>
      </c>
      <c r="D509" s="85"/>
      <c r="E509" s="102">
        <f>E510</f>
        <v>94.7</v>
      </c>
      <c r="F509" s="102">
        <f t="shared" ref="F509:G509" si="179">F510</f>
        <v>94.7</v>
      </c>
      <c r="G509" s="129">
        <f t="shared" si="179"/>
        <v>94.7</v>
      </c>
    </row>
    <row r="510" spans="1:7" s="168" customFormat="1" ht="25.5">
      <c r="A510" s="130" t="s">
        <v>75</v>
      </c>
      <c r="B510" s="100" t="s">
        <v>331</v>
      </c>
      <c r="C510" s="85" t="s">
        <v>76</v>
      </c>
      <c r="D510" s="85">
        <v>900303</v>
      </c>
      <c r="E510" s="102">
        <v>94.7</v>
      </c>
      <c r="F510" s="102">
        <v>94.7</v>
      </c>
      <c r="G510" s="129">
        <v>94.7</v>
      </c>
    </row>
    <row r="511" spans="1:7" s="168" customFormat="1" ht="38.25">
      <c r="A511" s="154" t="s">
        <v>332</v>
      </c>
      <c r="B511" s="100" t="s">
        <v>333</v>
      </c>
      <c r="C511" s="85"/>
      <c r="D511" s="85"/>
      <c r="E511" s="102">
        <f t="shared" ref="E511:G512" si="180">E512</f>
        <v>195.3</v>
      </c>
      <c r="F511" s="102">
        <f t="shared" si="180"/>
        <v>195.3</v>
      </c>
      <c r="G511" s="129">
        <f t="shared" si="180"/>
        <v>195.3</v>
      </c>
    </row>
    <row r="512" spans="1:7" s="168" customFormat="1" ht="38.25">
      <c r="A512" s="130" t="s">
        <v>81</v>
      </c>
      <c r="B512" s="100" t="s">
        <v>333</v>
      </c>
      <c r="C512" s="85" t="s">
        <v>82</v>
      </c>
      <c r="D512" s="85"/>
      <c r="E512" s="102">
        <f t="shared" si="180"/>
        <v>195.3</v>
      </c>
      <c r="F512" s="102">
        <f t="shared" si="180"/>
        <v>195.3</v>
      </c>
      <c r="G512" s="129">
        <f t="shared" si="180"/>
        <v>195.3</v>
      </c>
    </row>
    <row r="513" spans="1:7" s="168" customFormat="1" ht="12.75">
      <c r="A513" s="130" t="s">
        <v>83</v>
      </c>
      <c r="B513" s="100" t="s">
        <v>333</v>
      </c>
      <c r="C513" s="85" t="s">
        <v>84</v>
      </c>
      <c r="D513" s="85">
        <v>900100</v>
      </c>
      <c r="E513" s="102">
        <v>195.3</v>
      </c>
      <c r="F513" s="102">
        <v>195.3</v>
      </c>
      <c r="G513" s="129">
        <v>195.3</v>
      </c>
    </row>
    <row r="514" spans="1:7" ht="18.75" customHeight="1">
      <c r="A514" s="137" t="s">
        <v>334</v>
      </c>
      <c r="B514" s="106" t="s">
        <v>335</v>
      </c>
      <c r="C514" s="91"/>
      <c r="D514" s="91"/>
      <c r="E514" s="103">
        <f>E515</f>
        <v>1000</v>
      </c>
      <c r="F514" s="103">
        <f t="shared" ref="F514:G514" si="181">F515</f>
        <v>1600</v>
      </c>
      <c r="G514" s="125">
        <f t="shared" si="181"/>
        <v>1000</v>
      </c>
    </row>
    <row r="515" spans="1:7" ht="23.25" customHeight="1">
      <c r="A515" s="137" t="s">
        <v>336</v>
      </c>
      <c r="B515" s="106" t="s">
        <v>337</v>
      </c>
      <c r="C515" s="86"/>
      <c r="D515" s="86"/>
      <c r="E515" s="103">
        <f t="shared" ref="E515:G518" si="182">E516</f>
        <v>1000</v>
      </c>
      <c r="F515" s="103">
        <f t="shared" si="182"/>
        <v>1600</v>
      </c>
      <c r="G515" s="125">
        <f t="shared" si="182"/>
        <v>1000</v>
      </c>
    </row>
    <row r="516" spans="1:7" ht="25.5">
      <c r="A516" s="147" t="s">
        <v>629</v>
      </c>
      <c r="B516" s="106" t="s">
        <v>338</v>
      </c>
      <c r="C516" s="93"/>
      <c r="D516" s="93"/>
      <c r="E516" s="103">
        <f t="shared" si="182"/>
        <v>1000</v>
      </c>
      <c r="F516" s="103">
        <f t="shared" si="182"/>
        <v>1600</v>
      </c>
      <c r="G516" s="125">
        <f t="shared" si="182"/>
        <v>1000</v>
      </c>
    </row>
    <row r="517" spans="1:7" ht="12.75">
      <c r="A517" s="150" t="s">
        <v>339</v>
      </c>
      <c r="B517" s="100" t="s">
        <v>340</v>
      </c>
      <c r="C517" s="85"/>
      <c r="D517" s="85"/>
      <c r="E517" s="102">
        <f t="shared" si="182"/>
        <v>1000</v>
      </c>
      <c r="F517" s="102">
        <f t="shared" si="182"/>
        <v>1600</v>
      </c>
      <c r="G517" s="129">
        <f t="shared" si="182"/>
        <v>1000</v>
      </c>
    </row>
    <row r="518" spans="1:7" ht="12.75">
      <c r="A518" s="130" t="s">
        <v>90</v>
      </c>
      <c r="B518" s="100" t="s">
        <v>340</v>
      </c>
      <c r="C518" s="85">
        <v>800</v>
      </c>
      <c r="D518" s="91"/>
      <c r="E518" s="102">
        <f t="shared" si="182"/>
        <v>1000</v>
      </c>
      <c r="F518" s="102">
        <f t="shared" si="182"/>
        <v>1600</v>
      </c>
      <c r="G518" s="129">
        <f t="shared" si="182"/>
        <v>1000</v>
      </c>
    </row>
    <row r="519" spans="1:7" ht="25.5">
      <c r="A519" s="130" t="s">
        <v>96</v>
      </c>
      <c r="B519" s="100" t="s">
        <v>340</v>
      </c>
      <c r="C519" s="85">
        <v>810</v>
      </c>
      <c r="D519" s="85">
        <v>900100</v>
      </c>
      <c r="E519" s="102">
        <v>1000</v>
      </c>
      <c r="F519" s="102">
        <v>1600</v>
      </c>
      <c r="G519" s="129">
        <v>1000</v>
      </c>
    </row>
    <row r="520" spans="1:7" ht="21" customHeight="1">
      <c r="A520" s="140" t="s">
        <v>250</v>
      </c>
      <c r="B520" s="106" t="s">
        <v>133</v>
      </c>
      <c r="C520" s="88"/>
      <c r="D520" s="88"/>
      <c r="E520" s="103">
        <f>E521+E554+E559+E549</f>
        <v>393329.5</v>
      </c>
      <c r="F520" s="103">
        <f>F521+F554+F559+F549</f>
        <v>373010.30000000005</v>
      </c>
      <c r="G520" s="125">
        <f>G521+G554+G559+G549</f>
        <v>371064.80000000005</v>
      </c>
    </row>
    <row r="521" spans="1:7" ht="14.25" customHeight="1">
      <c r="A521" s="140" t="s">
        <v>251</v>
      </c>
      <c r="B521" s="106" t="s">
        <v>134</v>
      </c>
      <c r="C521" s="90"/>
      <c r="D521" s="90"/>
      <c r="E521" s="103">
        <f>E522+E532+E541</f>
        <v>56159</v>
      </c>
      <c r="F521" s="103">
        <f>F522+F532+F541</f>
        <v>50860.2</v>
      </c>
      <c r="G521" s="125">
        <f t="shared" ref="G521" si="183">G522+G532+G541</f>
        <v>49760.2</v>
      </c>
    </row>
    <row r="522" spans="1:7" ht="25.5">
      <c r="A522" s="155" t="s">
        <v>252</v>
      </c>
      <c r="B522" s="106" t="s">
        <v>253</v>
      </c>
      <c r="C522" s="91"/>
      <c r="D522" s="91"/>
      <c r="E522" s="103">
        <f>E523+E526+E529</f>
        <v>27588.2</v>
      </c>
      <c r="F522" s="103">
        <f>F523+F526+F529</f>
        <v>20950</v>
      </c>
      <c r="G522" s="125">
        <f>G523+G526+G529</f>
        <v>19850</v>
      </c>
    </row>
    <row r="523" spans="1:7" ht="51.75" customHeight="1">
      <c r="A523" s="141" t="s">
        <v>593</v>
      </c>
      <c r="B523" s="100" t="s">
        <v>592</v>
      </c>
      <c r="C523" s="86"/>
      <c r="D523" s="86"/>
      <c r="E523" s="102">
        <f t="shared" ref="E523:G524" si="184">E524</f>
        <v>4835.8</v>
      </c>
      <c r="F523" s="102">
        <f t="shared" si="184"/>
        <v>1450</v>
      </c>
      <c r="G523" s="129">
        <f t="shared" si="184"/>
        <v>1350</v>
      </c>
    </row>
    <row r="524" spans="1:7" ht="12.75">
      <c r="A524" s="130" t="s">
        <v>73</v>
      </c>
      <c r="B524" s="100" t="s">
        <v>592</v>
      </c>
      <c r="C524" s="85" t="s">
        <v>74</v>
      </c>
      <c r="D524" s="85"/>
      <c r="E524" s="102">
        <f t="shared" si="184"/>
        <v>4835.8</v>
      </c>
      <c r="F524" s="102">
        <f t="shared" si="184"/>
        <v>1450</v>
      </c>
      <c r="G524" s="129">
        <f t="shared" si="184"/>
        <v>1350</v>
      </c>
    </row>
    <row r="525" spans="1:7" ht="12.75" customHeight="1">
      <c r="A525" s="130" t="s">
        <v>75</v>
      </c>
      <c r="B525" s="100" t="s">
        <v>592</v>
      </c>
      <c r="C525" s="85" t="s">
        <v>76</v>
      </c>
      <c r="D525" s="85">
        <v>900100</v>
      </c>
      <c r="E525" s="102">
        <v>4835.8</v>
      </c>
      <c r="F525" s="102">
        <v>1450</v>
      </c>
      <c r="G525" s="129">
        <v>1350</v>
      </c>
    </row>
    <row r="526" spans="1:7" ht="39" customHeight="1">
      <c r="A526" s="141" t="s">
        <v>794</v>
      </c>
      <c r="B526" s="100" t="s">
        <v>591</v>
      </c>
      <c r="C526" s="85"/>
      <c r="D526" s="85"/>
      <c r="E526" s="102">
        <f t="shared" ref="E526:G527" si="185">E527</f>
        <v>4000</v>
      </c>
      <c r="F526" s="102">
        <f t="shared" si="185"/>
        <v>4000</v>
      </c>
      <c r="G526" s="129">
        <f t="shared" si="185"/>
        <v>3000</v>
      </c>
    </row>
    <row r="527" spans="1:7" ht="12.75" customHeight="1">
      <c r="A527" s="130" t="s">
        <v>73</v>
      </c>
      <c r="B527" s="100" t="s">
        <v>591</v>
      </c>
      <c r="C527" s="85" t="s">
        <v>74</v>
      </c>
      <c r="D527" s="85"/>
      <c r="E527" s="102">
        <f t="shared" si="185"/>
        <v>4000</v>
      </c>
      <c r="F527" s="102">
        <f t="shared" si="185"/>
        <v>4000</v>
      </c>
      <c r="G527" s="129">
        <f t="shared" si="185"/>
        <v>3000</v>
      </c>
    </row>
    <row r="528" spans="1:7" ht="12.75" customHeight="1">
      <c r="A528" s="130" t="s">
        <v>75</v>
      </c>
      <c r="B528" s="100" t="s">
        <v>591</v>
      </c>
      <c r="C528" s="85" t="s">
        <v>76</v>
      </c>
      <c r="D528" s="85">
        <v>900100</v>
      </c>
      <c r="E528" s="102">
        <v>4000</v>
      </c>
      <c r="F528" s="102">
        <v>4000</v>
      </c>
      <c r="G528" s="129">
        <v>3000</v>
      </c>
    </row>
    <row r="529" spans="1:7" ht="12.75" customHeight="1">
      <c r="A529" s="130" t="s">
        <v>580</v>
      </c>
      <c r="B529" s="100" t="s">
        <v>581</v>
      </c>
      <c r="C529" s="85"/>
      <c r="D529" s="85"/>
      <c r="E529" s="102">
        <f t="shared" ref="E529:G530" si="186">E530</f>
        <v>18752.400000000001</v>
      </c>
      <c r="F529" s="102">
        <f t="shared" si="186"/>
        <v>15500</v>
      </c>
      <c r="G529" s="129">
        <f t="shared" si="186"/>
        <v>15500</v>
      </c>
    </row>
    <row r="530" spans="1:7" ht="12.75" customHeight="1">
      <c r="A530" s="130" t="s">
        <v>73</v>
      </c>
      <c r="B530" s="100" t="s">
        <v>581</v>
      </c>
      <c r="C530" s="85" t="s">
        <v>74</v>
      </c>
      <c r="D530" s="85"/>
      <c r="E530" s="102">
        <f t="shared" si="186"/>
        <v>18752.400000000001</v>
      </c>
      <c r="F530" s="102">
        <f t="shared" si="186"/>
        <v>15500</v>
      </c>
      <c r="G530" s="129">
        <f t="shared" si="186"/>
        <v>15500</v>
      </c>
    </row>
    <row r="531" spans="1:7" ht="12.75" customHeight="1">
      <c r="A531" s="130" t="s">
        <v>75</v>
      </c>
      <c r="B531" s="100" t="s">
        <v>581</v>
      </c>
      <c r="C531" s="85" t="s">
        <v>76</v>
      </c>
      <c r="D531" s="85">
        <v>900100</v>
      </c>
      <c r="E531" s="102">
        <v>18752.400000000001</v>
      </c>
      <c r="F531" s="102">
        <v>15500</v>
      </c>
      <c r="G531" s="129">
        <v>15500</v>
      </c>
    </row>
    <row r="532" spans="1:7" ht="29.25" customHeight="1">
      <c r="A532" s="155" t="s">
        <v>254</v>
      </c>
      <c r="B532" s="106" t="s">
        <v>255</v>
      </c>
      <c r="C532" s="93"/>
      <c r="D532" s="93"/>
      <c r="E532" s="103">
        <f>E533+E538</f>
        <v>10612.7</v>
      </c>
      <c r="F532" s="103">
        <f t="shared" ref="F532:G532" si="187">F533+F538</f>
        <v>10612.7</v>
      </c>
      <c r="G532" s="125">
        <f t="shared" si="187"/>
        <v>10612.7</v>
      </c>
    </row>
    <row r="533" spans="1:7" ht="25.5" customHeight="1">
      <c r="A533" s="142" t="s">
        <v>274</v>
      </c>
      <c r="B533" s="100" t="s">
        <v>275</v>
      </c>
      <c r="C533" s="85"/>
      <c r="D533" s="85"/>
      <c r="E533" s="102">
        <f>E534+E536</f>
        <v>8855</v>
      </c>
      <c r="F533" s="102">
        <f t="shared" ref="F533:G533" si="188">F534+F536</f>
        <v>8855</v>
      </c>
      <c r="G533" s="129">
        <f t="shared" si="188"/>
        <v>8855</v>
      </c>
    </row>
    <row r="534" spans="1:7" ht="39.75" customHeight="1">
      <c r="A534" s="130" t="s">
        <v>81</v>
      </c>
      <c r="B534" s="100" t="s">
        <v>275</v>
      </c>
      <c r="C534" s="85" t="s">
        <v>82</v>
      </c>
      <c r="D534" s="85"/>
      <c r="E534" s="102">
        <f>E535</f>
        <v>7127</v>
      </c>
      <c r="F534" s="102">
        <f t="shared" ref="F534:G534" si="189">F535</f>
        <v>7127</v>
      </c>
      <c r="G534" s="129">
        <f t="shared" si="189"/>
        <v>7127</v>
      </c>
    </row>
    <row r="535" spans="1:7" ht="15" customHeight="1">
      <c r="A535" s="130" t="s">
        <v>83</v>
      </c>
      <c r="B535" s="100" t="s">
        <v>275</v>
      </c>
      <c r="C535" s="85" t="s">
        <v>84</v>
      </c>
      <c r="D535" s="85">
        <v>900303</v>
      </c>
      <c r="E535" s="102">
        <v>7127</v>
      </c>
      <c r="F535" s="102">
        <v>7127</v>
      </c>
      <c r="G535" s="129">
        <v>7127</v>
      </c>
    </row>
    <row r="536" spans="1:7" ht="20.25" customHeight="1">
      <c r="A536" s="130" t="s">
        <v>73</v>
      </c>
      <c r="B536" s="100" t="s">
        <v>275</v>
      </c>
      <c r="C536" s="85" t="s">
        <v>74</v>
      </c>
      <c r="D536" s="85"/>
      <c r="E536" s="102">
        <f>E537</f>
        <v>1728</v>
      </c>
      <c r="F536" s="102">
        <f t="shared" ref="F536:G536" si="190">F537</f>
        <v>1728</v>
      </c>
      <c r="G536" s="129">
        <f t="shared" si="190"/>
        <v>1728</v>
      </c>
    </row>
    <row r="537" spans="1:7" ht="18.75" customHeight="1">
      <c r="A537" s="130" t="s">
        <v>75</v>
      </c>
      <c r="B537" s="100" t="s">
        <v>275</v>
      </c>
      <c r="C537" s="85" t="s">
        <v>76</v>
      </c>
      <c r="D537" s="85">
        <v>900303</v>
      </c>
      <c r="E537" s="102">
        <v>1728</v>
      </c>
      <c r="F537" s="102">
        <v>1728</v>
      </c>
      <c r="G537" s="129">
        <v>1728</v>
      </c>
    </row>
    <row r="538" spans="1:7" ht="27.75" customHeight="1">
      <c r="A538" s="142" t="s">
        <v>284</v>
      </c>
      <c r="B538" s="100" t="s">
        <v>285</v>
      </c>
      <c r="C538" s="85"/>
      <c r="D538" s="85"/>
      <c r="E538" s="102">
        <f t="shared" ref="E538:G539" si="191">E539</f>
        <v>1757.7</v>
      </c>
      <c r="F538" s="102">
        <f t="shared" si="191"/>
        <v>1757.7</v>
      </c>
      <c r="G538" s="129">
        <f t="shared" si="191"/>
        <v>1757.7</v>
      </c>
    </row>
    <row r="539" spans="1:7" ht="18.75" customHeight="1">
      <c r="A539" s="130" t="s">
        <v>81</v>
      </c>
      <c r="B539" s="100" t="s">
        <v>285</v>
      </c>
      <c r="C539" s="85" t="s">
        <v>82</v>
      </c>
      <c r="D539" s="85"/>
      <c r="E539" s="102">
        <f t="shared" si="191"/>
        <v>1757.7</v>
      </c>
      <c r="F539" s="102">
        <f t="shared" si="191"/>
        <v>1757.7</v>
      </c>
      <c r="G539" s="129">
        <f t="shared" si="191"/>
        <v>1757.7</v>
      </c>
    </row>
    <row r="540" spans="1:7" ht="14.25" customHeight="1">
      <c r="A540" s="130" t="s">
        <v>83</v>
      </c>
      <c r="B540" s="100" t="s">
        <v>285</v>
      </c>
      <c r="C540" s="85" t="s">
        <v>84</v>
      </c>
      <c r="D540" s="85">
        <v>900100</v>
      </c>
      <c r="E540" s="102">
        <v>1757.7</v>
      </c>
      <c r="F540" s="102">
        <v>1757.7</v>
      </c>
      <c r="G540" s="129">
        <v>1757.7</v>
      </c>
    </row>
    <row r="541" spans="1:7" ht="30.75" customHeight="1">
      <c r="A541" s="126" t="s">
        <v>583</v>
      </c>
      <c r="B541" s="106" t="s">
        <v>582</v>
      </c>
      <c r="C541" s="93"/>
      <c r="D541" s="93"/>
      <c r="E541" s="103">
        <f>E542</f>
        <v>17958.099999999999</v>
      </c>
      <c r="F541" s="103">
        <f>F542</f>
        <v>19297.5</v>
      </c>
      <c r="G541" s="125">
        <f>G542</f>
        <v>19297.5</v>
      </c>
    </row>
    <row r="542" spans="1:7" ht="15.75" customHeight="1">
      <c r="A542" s="130" t="s">
        <v>95</v>
      </c>
      <c r="B542" s="100" t="s">
        <v>584</v>
      </c>
      <c r="C542" s="85"/>
      <c r="D542" s="85"/>
      <c r="E542" s="102">
        <f>E543+E545+E547</f>
        <v>17958.099999999999</v>
      </c>
      <c r="F542" s="102">
        <f>F543+F545+F547</f>
        <v>19297.5</v>
      </c>
      <c r="G542" s="129">
        <f>G543+G545+G547</f>
        <v>19297.5</v>
      </c>
    </row>
    <row r="543" spans="1:7" ht="15.75" customHeight="1">
      <c r="A543" s="130" t="s">
        <v>81</v>
      </c>
      <c r="B543" s="100" t="s">
        <v>584</v>
      </c>
      <c r="C543" s="85" t="s">
        <v>82</v>
      </c>
      <c r="D543" s="85"/>
      <c r="E543" s="102">
        <f>E544</f>
        <v>17211.599999999999</v>
      </c>
      <c r="F543" s="102">
        <f>F544</f>
        <v>17946</v>
      </c>
      <c r="G543" s="129">
        <f>G544</f>
        <v>17946</v>
      </c>
    </row>
    <row r="544" spans="1:7" ht="15.75" customHeight="1">
      <c r="A544" s="130" t="s">
        <v>83</v>
      </c>
      <c r="B544" s="100" t="s">
        <v>584</v>
      </c>
      <c r="C544" s="85" t="s">
        <v>84</v>
      </c>
      <c r="D544" s="85">
        <v>900100</v>
      </c>
      <c r="E544" s="102">
        <v>17211.599999999999</v>
      </c>
      <c r="F544" s="102">
        <v>17946</v>
      </c>
      <c r="G544" s="129">
        <v>17946</v>
      </c>
    </row>
    <row r="545" spans="1:7" ht="15.75" customHeight="1">
      <c r="A545" s="130" t="s">
        <v>73</v>
      </c>
      <c r="B545" s="100" t="s">
        <v>584</v>
      </c>
      <c r="C545" s="85" t="s">
        <v>74</v>
      </c>
      <c r="D545" s="85"/>
      <c r="E545" s="102">
        <f>E546</f>
        <v>550</v>
      </c>
      <c r="F545" s="102">
        <f>F546</f>
        <v>700</v>
      </c>
      <c r="G545" s="129">
        <f>G546</f>
        <v>700</v>
      </c>
    </row>
    <row r="546" spans="1:7" ht="15.75" customHeight="1">
      <c r="A546" s="130" t="s">
        <v>75</v>
      </c>
      <c r="B546" s="100" t="s">
        <v>584</v>
      </c>
      <c r="C546" s="85" t="s">
        <v>76</v>
      </c>
      <c r="D546" s="85">
        <v>900100</v>
      </c>
      <c r="E546" s="186">
        <v>550</v>
      </c>
      <c r="F546" s="102">
        <v>700</v>
      </c>
      <c r="G546" s="129">
        <v>700</v>
      </c>
    </row>
    <row r="547" spans="1:7" ht="15.75" customHeight="1">
      <c r="A547" s="130" t="s">
        <v>90</v>
      </c>
      <c r="B547" s="100" t="s">
        <v>584</v>
      </c>
      <c r="C547" s="85" t="s">
        <v>91</v>
      </c>
      <c r="D547" s="85"/>
      <c r="E547" s="102">
        <f>E548</f>
        <v>196.5</v>
      </c>
      <c r="F547" s="102">
        <f>F548</f>
        <v>651.5</v>
      </c>
      <c r="G547" s="129">
        <f>G548</f>
        <v>651.5</v>
      </c>
    </row>
    <row r="548" spans="1:7" ht="15.75" customHeight="1">
      <c r="A548" s="130" t="s">
        <v>92</v>
      </c>
      <c r="B548" s="100" t="s">
        <v>584</v>
      </c>
      <c r="C548" s="85" t="s">
        <v>93</v>
      </c>
      <c r="D548" s="85">
        <v>900100</v>
      </c>
      <c r="E548" s="102">
        <v>196.5</v>
      </c>
      <c r="F548" s="102">
        <v>651.5</v>
      </c>
      <c r="G548" s="129">
        <v>651.5</v>
      </c>
    </row>
    <row r="549" spans="1:7" ht="18.75" customHeight="1">
      <c r="A549" s="140" t="s">
        <v>286</v>
      </c>
      <c r="B549" s="106" t="s">
        <v>135</v>
      </c>
      <c r="C549" s="85"/>
      <c r="D549" s="85"/>
      <c r="E549" s="103">
        <f t="shared" ref="E549:G552" si="192">E550</f>
        <v>420</v>
      </c>
      <c r="F549" s="103">
        <f t="shared" si="192"/>
        <v>420</v>
      </c>
      <c r="G549" s="125">
        <f t="shared" si="192"/>
        <v>420</v>
      </c>
    </row>
    <row r="550" spans="1:7" ht="27.75" customHeight="1">
      <c r="A550" s="155" t="s">
        <v>287</v>
      </c>
      <c r="B550" s="106" t="s">
        <v>136</v>
      </c>
      <c r="C550" s="85"/>
      <c r="D550" s="85"/>
      <c r="E550" s="103">
        <f t="shared" si="192"/>
        <v>420</v>
      </c>
      <c r="F550" s="103">
        <f t="shared" si="192"/>
        <v>420</v>
      </c>
      <c r="G550" s="125">
        <f t="shared" si="192"/>
        <v>420</v>
      </c>
    </row>
    <row r="551" spans="1:7" ht="63" customHeight="1">
      <c r="A551" s="141" t="s">
        <v>288</v>
      </c>
      <c r="B551" s="100" t="s">
        <v>289</v>
      </c>
      <c r="C551" s="85"/>
      <c r="D551" s="85"/>
      <c r="E551" s="102">
        <f t="shared" si="192"/>
        <v>420</v>
      </c>
      <c r="F551" s="102">
        <f t="shared" si="192"/>
        <v>420</v>
      </c>
      <c r="G551" s="129">
        <f t="shared" si="192"/>
        <v>420</v>
      </c>
    </row>
    <row r="552" spans="1:7" ht="18.75" customHeight="1">
      <c r="A552" s="130" t="s">
        <v>73</v>
      </c>
      <c r="B552" s="100" t="s">
        <v>289</v>
      </c>
      <c r="C552" s="85" t="s">
        <v>74</v>
      </c>
      <c r="D552" s="85"/>
      <c r="E552" s="102">
        <f t="shared" si="192"/>
        <v>420</v>
      </c>
      <c r="F552" s="102">
        <f t="shared" si="192"/>
        <v>420</v>
      </c>
      <c r="G552" s="129">
        <f t="shared" si="192"/>
        <v>420</v>
      </c>
    </row>
    <row r="553" spans="1:7" ht="18" customHeight="1">
      <c r="A553" s="130" t="s">
        <v>75</v>
      </c>
      <c r="B553" s="100" t="s">
        <v>289</v>
      </c>
      <c r="C553" s="85" t="s">
        <v>76</v>
      </c>
      <c r="D553" s="85">
        <v>900100</v>
      </c>
      <c r="E553" s="102">
        <v>420</v>
      </c>
      <c r="F553" s="102">
        <v>420</v>
      </c>
      <c r="G553" s="129">
        <v>420</v>
      </c>
    </row>
    <row r="554" spans="1:7" ht="18" customHeight="1">
      <c r="A554" s="140" t="s">
        <v>256</v>
      </c>
      <c r="B554" s="106" t="s">
        <v>137</v>
      </c>
      <c r="C554" s="90"/>
      <c r="D554" s="90"/>
      <c r="E554" s="103">
        <f t="shared" ref="E554:G557" si="193">E555</f>
        <v>6385</v>
      </c>
      <c r="F554" s="103">
        <f t="shared" si="193"/>
        <v>6385</v>
      </c>
      <c r="G554" s="125">
        <f t="shared" si="193"/>
        <v>6385</v>
      </c>
    </row>
    <row r="555" spans="1:7" ht="18" customHeight="1">
      <c r="A555" s="155" t="s">
        <v>257</v>
      </c>
      <c r="B555" s="106" t="s">
        <v>258</v>
      </c>
      <c r="C555" s="91"/>
      <c r="D555" s="91"/>
      <c r="E555" s="103">
        <f t="shared" si="193"/>
        <v>6385</v>
      </c>
      <c r="F555" s="103">
        <f t="shared" si="193"/>
        <v>6385</v>
      </c>
      <c r="G555" s="125">
        <f t="shared" si="193"/>
        <v>6385</v>
      </c>
    </row>
    <row r="556" spans="1:7" ht="12.75" customHeight="1">
      <c r="A556" s="156" t="s">
        <v>259</v>
      </c>
      <c r="B556" s="100" t="s">
        <v>260</v>
      </c>
      <c r="C556" s="86"/>
      <c r="D556" s="86"/>
      <c r="E556" s="102">
        <f t="shared" si="193"/>
        <v>6385</v>
      </c>
      <c r="F556" s="102">
        <f t="shared" si="193"/>
        <v>6385</v>
      </c>
      <c r="G556" s="129">
        <f t="shared" si="193"/>
        <v>6385</v>
      </c>
    </row>
    <row r="557" spans="1:7" ht="12.75">
      <c r="A557" s="130" t="s">
        <v>99</v>
      </c>
      <c r="B557" s="100" t="s">
        <v>260</v>
      </c>
      <c r="C557" s="85" t="s">
        <v>100</v>
      </c>
      <c r="D557" s="85"/>
      <c r="E557" s="102">
        <f t="shared" si="193"/>
        <v>6385</v>
      </c>
      <c r="F557" s="102">
        <f t="shared" si="193"/>
        <v>6385</v>
      </c>
      <c r="G557" s="129">
        <f t="shared" si="193"/>
        <v>6385</v>
      </c>
    </row>
    <row r="558" spans="1:7" ht="12.75">
      <c r="A558" s="130" t="s">
        <v>101</v>
      </c>
      <c r="B558" s="100" t="s">
        <v>260</v>
      </c>
      <c r="C558" s="85" t="s">
        <v>102</v>
      </c>
      <c r="D558" s="85">
        <v>900100</v>
      </c>
      <c r="E558" s="102">
        <v>6385</v>
      </c>
      <c r="F558" s="102">
        <v>6385</v>
      </c>
      <c r="G558" s="129">
        <v>6385</v>
      </c>
    </row>
    <row r="559" spans="1:7" ht="12.75">
      <c r="A559" s="140" t="s">
        <v>261</v>
      </c>
      <c r="B559" s="106" t="s">
        <v>167</v>
      </c>
      <c r="C559" s="90"/>
      <c r="D559" s="90"/>
      <c r="E559" s="103">
        <f>E560</f>
        <v>330365.5</v>
      </c>
      <c r="F559" s="103">
        <f t="shared" ref="F559:G559" si="194">F560</f>
        <v>315345.10000000003</v>
      </c>
      <c r="G559" s="125">
        <f t="shared" si="194"/>
        <v>314499.60000000003</v>
      </c>
    </row>
    <row r="560" spans="1:7" ht="25.5">
      <c r="A560" s="137" t="s">
        <v>262</v>
      </c>
      <c r="B560" s="106" t="s">
        <v>168</v>
      </c>
      <c r="C560" s="91"/>
      <c r="D560" s="91"/>
      <c r="E560" s="103">
        <f>E561+E564+E571+E578+E581+E588+E591</f>
        <v>330365.5</v>
      </c>
      <c r="F560" s="103">
        <f>F561+F564+F571+F578+F581+F588+F591</f>
        <v>315345.10000000003</v>
      </c>
      <c r="G560" s="125">
        <f>G561+G564+G571+G578+G581+G588+G591</f>
        <v>314499.60000000003</v>
      </c>
    </row>
    <row r="561" spans="1:7" ht="12.75">
      <c r="A561" s="156" t="s">
        <v>265</v>
      </c>
      <c r="B561" s="100" t="s">
        <v>266</v>
      </c>
      <c r="C561" s="94"/>
      <c r="D561" s="94"/>
      <c r="E561" s="102">
        <f t="shared" ref="E561:G562" si="195">E562</f>
        <v>2576.1999999999998</v>
      </c>
      <c r="F561" s="102">
        <f t="shared" si="195"/>
        <v>2576.1999999999998</v>
      </c>
      <c r="G561" s="129">
        <f t="shared" si="195"/>
        <v>2576.1999999999998</v>
      </c>
    </row>
    <row r="562" spans="1:7" ht="38.25">
      <c r="A562" s="130" t="s">
        <v>81</v>
      </c>
      <c r="B562" s="100" t="s">
        <v>266</v>
      </c>
      <c r="C562" s="85" t="s">
        <v>82</v>
      </c>
      <c r="D562" s="85"/>
      <c r="E562" s="102">
        <f t="shared" si="195"/>
        <v>2576.1999999999998</v>
      </c>
      <c r="F562" s="102">
        <f t="shared" si="195"/>
        <v>2576.1999999999998</v>
      </c>
      <c r="G562" s="129">
        <f t="shared" si="195"/>
        <v>2576.1999999999998</v>
      </c>
    </row>
    <row r="563" spans="1:7" ht="12.75">
      <c r="A563" s="130" t="s">
        <v>83</v>
      </c>
      <c r="B563" s="100" t="s">
        <v>266</v>
      </c>
      <c r="C563" s="85" t="s">
        <v>84</v>
      </c>
      <c r="D563" s="85">
        <v>900100</v>
      </c>
      <c r="E563" s="102">
        <v>2576.1999999999998</v>
      </c>
      <c r="F563" s="102">
        <v>2576.1999999999998</v>
      </c>
      <c r="G563" s="129">
        <v>2576.1999999999998</v>
      </c>
    </row>
    <row r="564" spans="1:7" ht="12.75">
      <c r="A564" s="156" t="s">
        <v>290</v>
      </c>
      <c r="B564" s="100" t="s">
        <v>291</v>
      </c>
      <c r="C564" s="86"/>
      <c r="D564" s="86"/>
      <c r="E564" s="102">
        <f>E565+E567+E569</f>
        <v>127351.29999999999</v>
      </c>
      <c r="F564" s="102">
        <f>F565+F567+F569</f>
        <v>116762.2</v>
      </c>
      <c r="G564" s="129">
        <f>G565+G567+G569</f>
        <v>116762.2</v>
      </c>
    </row>
    <row r="565" spans="1:7" ht="38.25">
      <c r="A565" s="130" t="s">
        <v>81</v>
      </c>
      <c r="B565" s="100" t="s">
        <v>291</v>
      </c>
      <c r="C565" s="85" t="s">
        <v>82</v>
      </c>
      <c r="D565" s="85"/>
      <c r="E565" s="102">
        <f>E566</f>
        <v>88608.2</v>
      </c>
      <c r="F565" s="102">
        <f t="shared" ref="F565:G565" si="196">F566</f>
        <v>88608.2</v>
      </c>
      <c r="G565" s="129">
        <f t="shared" si="196"/>
        <v>88608.2</v>
      </c>
    </row>
    <row r="566" spans="1:7" ht="12.75">
      <c r="A566" s="130" t="s">
        <v>83</v>
      </c>
      <c r="B566" s="100" t="s">
        <v>291</v>
      </c>
      <c r="C566" s="85" t="s">
        <v>84</v>
      </c>
      <c r="D566" s="85">
        <v>900100</v>
      </c>
      <c r="E566" s="102">
        <v>88608.2</v>
      </c>
      <c r="F566" s="102">
        <v>88608.2</v>
      </c>
      <c r="G566" s="129">
        <v>88608.2</v>
      </c>
    </row>
    <row r="567" spans="1:7" ht="12.75">
      <c r="A567" s="130" t="s">
        <v>73</v>
      </c>
      <c r="B567" s="100" t="s">
        <v>291</v>
      </c>
      <c r="C567" s="85" t="s">
        <v>74</v>
      </c>
      <c r="D567" s="85"/>
      <c r="E567" s="102">
        <f>E568</f>
        <v>37798.1</v>
      </c>
      <c r="F567" s="102">
        <f t="shared" ref="F567:G567" si="197">F568</f>
        <v>27209</v>
      </c>
      <c r="G567" s="129">
        <f t="shared" si="197"/>
        <v>27209</v>
      </c>
    </row>
    <row r="568" spans="1:7" ht="12" customHeight="1">
      <c r="A568" s="130" t="s">
        <v>75</v>
      </c>
      <c r="B568" s="100" t="s">
        <v>291</v>
      </c>
      <c r="C568" s="85" t="s">
        <v>76</v>
      </c>
      <c r="D568" s="85">
        <v>900100</v>
      </c>
      <c r="E568" s="102">
        <v>37798.1</v>
      </c>
      <c r="F568" s="102">
        <v>27209</v>
      </c>
      <c r="G568" s="129">
        <v>27209</v>
      </c>
    </row>
    <row r="569" spans="1:7" ht="16.5" customHeight="1">
      <c r="A569" s="130" t="s">
        <v>90</v>
      </c>
      <c r="B569" s="100" t="s">
        <v>291</v>
      </c>
      <c r="C569" s="85">
        <v>800</v>
      </c>
      <c r="D569" s="85"/>
      <c r="E569" s="102">
        <f>E570</f>
        <v>945</v>
      </c>
      <c r="F569" s="102">
        <f t="shared" ref="F569:G569" si="198">F570</f>
        <v>945</v>
      </c>
      <c r="G569" s="129">
        <f t="shared" si="198"/>
        <v>945</v>
      </c>
    </row>
    <row r="570" spans="1:7" ht="12.75">
      <c r="A570" s="130" t="s">
        <v>92</v>
      </c>
      <c r="B570" s="100" t="s">
        <v>291</v>
      </c>
      <c r="C570" s="85" t="s">
        <v>93</v>
      </c>
      <c r="D570" s="85">
        <v>900100</v>
      </c>
      <c r="E570" s="102">
        <v>945</v>
      </c>
      <c r="F570" s="102">
        <v>945</v>
      </c>
      <c r="G570" s="129">
        <v>945</v>
      </c>
    </row>
    <row r="571" spans="1:7" ht="12.75">
      <c r="A571" s="141" t="s">
        <v>268</v>
      </c>
      <c r="B571" s="101" t="s">
        <v>269</v>
      </c>
      <c r="C571" s="82"/>
      <c r="D571" s="82"/>
      <c r="E571" s="102">
        <f>E572+E574+E576</f>
        <v>21524</v>
      </c>
      <c r="F571" s="102">
        <f>F572+F574+F576</f>
        <v>21524</v>
      </c>
      <c r="G571" s="129">
        <f t="shared" ref="G571" si="199">G572+G574+G576</f>
        <v>21524</v>
      </c>
    </row>
    <row r="572" spans="1:7" ht="38.25">
      <c r="A572" s="157" t="s">
        <v>81</v>
      </c>
      <c r="B572" s="101" t="s">
        <v>269</v>
      </c>
      <c r="C572" s="82" t="s">
        <v>82</v>
      </c>
      <c r="D572" s="82"/>
      <c r="E572" s="102">
        <f>E573</f>
        <v>20923</v>
      </c>
      <c r="F572" s="102">
        <f t="shared" ref="F572:G572" si="200">F573</f>
        <v>20923</v>
      </c>
      <c r="G572" s="129">
        <f t="shared" si="200"/>
        <v>20923</v>
      </c>
    </row>
    <row r="573" spans="1:7" ht="12.75">
      <c r="A573" s="157" t="s">
        <v>83</v>
      </c>
      <c r="B573" s="101" t="s">
        <v>269</v>
      </c>
      <c r="C573" s="82" t="s">
        <v>84</v>
      </c>
      <c r="D573" s="85">
        <v>900100</v>
      </c>
      <c r="E573" s="102">
        <v>20923</v>
      </c>
      <c r="F573" s="102">
        <v>20923</v>
      </c>
      <c r="G573" s="129">
        <v>20923</v>
      </c>
    </row>
    <row r="574" spans="1:7" ht="12.75">
      <c r="A574" s="157" t="s">
        <v>73</v>
      </c>
      <c r="B574" s="101" t="s">
        <v>269</v>
      </c>
      <c r="C574" s="82" t="s">
        <v>74</v>
      </c>
      <c r="D574" s="82"/>
      <c r="E574" s="102">
        <f>E575</f>
        <v>599</v>
      </c>
      <c r="F574" s="102">
        <f t="shared" ref="F574:G574" si="201">F575</f>
        <v>599</v>
      </c>
      <c r="G574" s="129">
        <f t="shared" si="201"/>
        <v>599</v>
      </c>
    </row>
    <row r="575" spans="1:7" ht="25.5">
      <c r="A575" s="157" t="s">
        <v>75</v>
      </c>
      <c r="B575" s="101" t="s">
        <v>269</v>
      </c>
      <c r="C575" s="82" t="s">
        <v>76</v>
      </c>
      <c r="D575" s="85">
        <v>900100</v>
      </c>
      <c r="E575" s="102">
        <v>599</v>
      </c>
      <c r="F575" s="102">
        <v>599</v>
      </c>
      <c r="G575" s="129">
        <v>599</v>
      </c>
    </row>
    <row r="576" spans="1:7" ht="12.75">
      <c r="A576" s="157" t="s">
        <v>90</v>
      </c>
      <c r="B576" s="101" t="s">
        <v>269</v>
      </c>
      <c r="C576" s="82" t="s">
        <v>91</v>
      </c>
      <c r="D576" s="82"/>
      <c r="E576" s="102">
        <f>E577</f>
        <v>2</v>
      </c>
      <c r="F576" s="102">
        <f t="shared" ref="F576:G576" si="202">F577</f>
        <v>2</v>
      </c>
      <c r="G576" s="129">
        <f t="shared" si="202"/>
        <v>2</v>
      </c>
    </row>
    <row r="577" spans="1:7" ht="12.75">
      <c r="A577" s="157" t="s">
        <v>92</v>
      </c>
      <c r="B577" s="101" t="s">
        <v>269</v>
      </c>
      <c r="C577" s="82" t="s">
        <v>93</v>
      </c>
      <c r="D577" s="85">
        <v>900100</v>
      </c>
      <c r="E577" s="102">
        <v>2</v>
      </c>
      <c r="F577" s="102">
        <v>2</v>
      </c>
      <c r="G577" s="129">
        <v>2</v>
      </c>
    </row>
    <row r="578" spans="1:7" ht="25.5">
      <c r="A578" s="141" t="s">
        <v>272</v>
      </c>
      <c r="B578" s="101" t="s">
        <v>273</v>
      </c>
      <c r="C578" s="82"/>
      <c r="D578" s="82"/>
      <c r="E578" s="102">
        <f t="shared" ref="E578:G579" si="203">E579</f>
        <v>40301.599999999999</v>
      </c>
      <c r="F578" s="102">
        <f t="shared" si="203"/>
        <v>38224.300000000003</v>
      </c>
      <c r="G578" s="129">
        <f t="shared" si="203"/>
        <v>38224.300000000003</v>
      </c>
    </row>
    <row r="579" spans="1:7" ht="25.5">
      <c r="A579" s="130" t="s">
        <v>67</v>
      </c>
      <c r="B579" s="101" t="s">
        <v>273</v>
      </c>
      <c r="C579" s="82">
        <v>600</v>
      </c>
      <c r="D579" s="82"/>
      <c r="E579" s="102">
        <f t="shared" si="203"/>
        <v>40301.599999999999</v>
      </c>
      <c r="F579" s="102">
        <f t="shared" si="203"/>
        <v>38224.300000000003</v>
      </c>
      <c r="G579" s="129">
        <f t="shared" si="203"/>
        <v>38224.300000000003</v>
      </c>
    </row>
    <row r="580" spans="1:7" ht="12.75">
      <c r="A580" s="130" t="s">
        <v>69</v>
      </c>
      <c r="B580" s="101" t="s">
        <v>273</v>
      </c>
      <c r="C580" s="82">
        <v>610</v>
      </c>
      <c r="D580" s="85">
        <v>900100</v>
      </c>
      <c r="E580" s="102">
        <v>40301.599999999999</v>
      </c>
      <c r="F580" s="102">
        <v>38224.300000000003</v>
      </c>
      <c r="G580" s="129">
        <v>38224.300000000003</v>
      </c>
    </row>
    <row r="581" spans="1:7" ht="25.5">
      <c r="A581" s="141" t="s">
        <v>263</v>
      </c>
      <c r="B581" s="101" t="s">
        <v>264</v>
      </c>
      <c r="C581" s="86"/>
      <c r="D581" s="86"/>
      <c r="E581" s="102">
        <f>E582+E584+E586</f>
        <v>138337.60000000001</v>
      </c>
      <c r="F581" s="102">
        <f t="shared" ref="F581:G581" si="204">F582+F584+F586</f>
        <v>135983.6</v>
      </c>
      <c r="G581" s="129">
        <f t="shared" si="204"/>
        <v>135138.1</v>
      </c>
    </row>
    <row r="582" spans="1:7" ht="38.25">
      <c r="A582" s="130" t="s">
        <v>81</v>
      </c>
      <c r="B582" s="101" t="s">
        <v>264</v>
      </c>
      <c r="C582" s="85" t="s">
        <v>82</v>
      </c>
      <c r="D582" s="85"/>
      <c r="E582" s="102">
        <f>E583</f>
        <v>124983.9</v>
      </c>
      <c r="F582" s="102">
        <f t="shared" ref="F582:G582" si="205">F583</f>
        <v>124983.9</v>
      </c>
      <c r="G582" s="129">
        <f t="shared" si="205"/>
        <v>124983.9</v>
      </c>
    </row>
    <row r="583" spans="1:7" ht="12.75">
      <c r="A583" s="130" t="s">
        <v>88</v>
      </c>
      <c r="B583" s="101" t="s">
        <v>264</v>
      </c>
      <c r="C583" s="85" t="s">
        <v>89</v>
      </c>
      <c r="D583" s="85">
        <v>900100</v>
      </c>
      <c r="E583" s="102">
        <v>124983.9</v>
      </c>
      <c r="F583" s="102">
        <v>124983.9</v>
      </c>
      <c r="G583" s="129">
        <v>124983.9</v>
      </c>
    </row>
    <row r="584" spans="1:7" ht="12.75">
      <c r="A584" s="130" t="s">
        <v>73</v>
      </c>
      <c r="B584" s="101" t="s">
        <v>264</v>
      </c>
      <c r="C584" s="85" t="s">
        <v>74</v>
      </c>
      <c r="D584" s="85"/>
      <c r="E584" s="102">
        <f>E585</f>
        <v>13214.7</v>
      </c>
      <c r="F584" s="102">
        <f t="shared" ref="F584:G584" si="206">F585</f>
        <v>10860.7</v>
      </c>
      <c r="G584" s="129">
        <f t="shared" si="206"/>
        <v>10015.200000000001</v>
      </c>
    </row>
    <row r="585" spans="1:7" ht="12.75" customHeight="1">
      <c r="A585" s="130" t="s">
        <v>75</v>
      </c>
      <c r="B585" s="101" t="s">
        <v>264</v>
      </c>
      <c r="C585" s="85" t="s">
        <v>76</v>
      </c>
      <c r="D585" s="85">
        <v>900100</v>
      </c>
      <c r="E585" s="102">
        <v>13214.7</v>
      </c>
      <c r="F585" s="102">
        <v>10860.7</v>
      </c>
      <c r="G585" s="129">
        <v>10015.200000000001</v>
      </c>
    </row>
    <row r="586" spans="1:7" ht="12.75">
      <c r="A586" s="130" t="s">
        <v>90</v>
      </c>
      <c r="B586" s="101" t="s">
        <v>264</v>
      </c>
      <c r="C586" s="85" t="s">
        <v>91</v>
      </c>
      <c r="D586" s="85"/>
      <c r="E586" s="102">
        <f>E587</f>
        <v>139</v>
      </c>
      <c r="F586" s="102">
        <f t="shared" ref="F586:G586" si="207">F587</f>
        <v>139</v>
      </c>
      <c r="G586" s="129">
        <f t="shared" si="207"/>
        <v>139</v>
      </c>
    </row>
    <row r="587" spans="1:7" ht="12.75">
      <c r="A587" s="130" t="s">
        <v>92</v>
      </c>
      <c r="B587" s="101" t="s">
        <v>264</v>
      </c>
      <c r="C587" s="85" t="s">
        <v>93</v>
      </c>
      <c r="D587" s="85">
        <v>900100</v>
      </c>
      <c r="E587" s="102">
        <v>139</v>
      </c>
      <c r="F587" s="102">
        <v>139</v>
      </c>
      <c r="G587" s="129">
        <v>139</v>
      </c>
    </row>
    <row r="588" spans="1:7" ht="22.7" customHeight="1">
      <c r="A588" s="141" t="s">
        <v>270</v>
      </c>
      <c r="B588" s="101" t="s">
        <v>271</v>
      </c>
      <c r="C588" s="86"/>
      <c r="D588" s="86"/>
      <c r="E588" s="102">
        <f t="shared" ref="E588:G589" si="208">E589</f>
        <v>60</v>
      </c>
      <c r="F588" s="102">
        <f t="shared" si="208"/>
        <v>60</v>
      </c>
      <c r="G588" s="129">
        <f t="shared" si="208"/>
        <v>60</v>
      </c>
    </row>
    <row r="589" spans="1:7" ht="12.75">
      <c r="A589" s="130" t="s">
        <v>73</v>
      </c>
      <c r="B589" s="101" t="s">
        <v>271</v>
      </c>
      <c r="C589" s="85" t="s">
        <v>74</v>
      </c>
      <c r="D589" s="85"/>
      <c r="E589" s="102">
        <f t="shared" si="208"/>
        <v>60</v>
      </c>
      <c r="F589" s="102">
        <f t="shared" si="208"/>
        <v>60</v>
      </c>
      <c r="G589" s="129">
        <f t="shared" si="208"/>
        <v>60</v>
      </c>
    </row>
    <row r="590" spans="1:7" ht="21" customHeight="1">
      <c r="A590" s="130" t="s">
        <v>75</v>
      </c>
      <c r="B590" s="101" t="s">
        <v>271</v>
      </c>
      <c r="C590" s="85" t="s">
        <v>76</v>
      </c>
      <c r="D590" s="85">
        <v>900100</v>
      </c>
      <c r="E590" s="102">
        <v>60</v>
      </c>
      <c r="F590" s="102">
        <v>60</v>
      </c>
      <c r="G590" s="129">
        <v>60</v>
      </c>
    </row>
    <row r="591" spans="1:7" ht="21" customHeight="1">
      <c r="A591" s="130" t="s">
        <v>710</v>
      </c>
      <c r="B591" s="101" t="s">
        <v>709</v>
      </c>
      <c r="C591" s="85"/>
      <c r="D591" s="85"/>
      <c r="E591" s="102">
        <f>E592</f>
        <v>214.8</v>
      </c>
      <c r="F591" s="102">
        <f t="shared" ref="F591:G592" si="209">F592</f>
        <v>214.8</v>
      </c>
      <c r="G591" s="129">
        <f t="shared" si="209"/>
        <v>214.8</v>
      </c>
    </row>
    <row r="592" spans="1:7" ht="21" customHeight="1">
      <c r="A592" s="130" t="s">
        <v>90</v>
      </c>
      <c r="B592" s="101" t="s">
        <v>709</v>
      </c>
      <c r="C592" s="85">
        <v>800</v>
      </c>
      <c r="D592" s="85"/>
      <c r="E592" s="102">
        <f>E593</f>
        <v>214.8</v>
      </c>
      <c r="F592" s="102">
        <f t="shared" si="209"/>
        <v>214.8</v>
      </c>
      <c r="G592" s="129">
        <f t="shared" si="209"/>
        <v>214.8</v>
      </c>
    </row>
    <row r="593" spans="1:7" ht="21" customHeight="1">
      <c r="A593" s="130" t="s">
        <v>92</v>
      </c>
      <c r="B593" s="101" t="s">
        <v>709</v>
      </c>
      <c r="C593" s="85">
        <v>850</v>
      </c>
      <c r="D593" s="85">
        <v>900100</v>
      </c>
      <c r="E593" s="102">
        <v>214.8</v>
      </c>
      <c r="F593" s="102">
        <v>214.8</v>
      </c>
      <c r="G593" s="129">
        <v>214.8</v>
      </c>
    </row>
    <row r="594" spans="1:7" ht="38.25" customHeight="1">
      <c r="A594" s="127" t="s">
        <v>373</v>
      </c>
      <c r="B594" s="106" t="s">
        <v>138</v>
      </c>
      <c r="C594" s="91"/>
      <c r="D594" s="91"/>
      <c r="E594" s="103">
        <f>E595+E634+E642+E626</f>
        <v>15760</v>
      </c>
      <c r="F594" s="103">
        <f>F595+F634+F642+F626</f>
        <v>11955</v>
      </c>
      <c r="G594" s="125">
        <f>G595+G634+G642+G626</f>
        <v>11131</v>
      </c>
    </row>
    <row r="595" spans="1:7" ht="49.7" customHeight="1">
      <c r="A595" s="127" t="s">
        <v>374</v>
      </c>
      <c r="B595" s="106" t="s">
        <v>139</v>
      </c>
      <c r="C595" s="91"/>
      <c r="D595" s="91"/>
      <c r="E595" s="103">
        <f>E596+E612+E619</f>
        <v>8500</v>
      </c>
      <c r="F595" s="103">
        <f>F596+F612+F619</f>
        <v>5000</v>
      </c>
      <c r="G595" s="125">
        <f>G596+G612+G619</f>
        <v>4800</v>
      </c>
    </row>
    <row r="596" spans="1:7" ht="31.7" customHeight="1">
      <c r="A596" s="158" t="s">
        <v>375</v>
      </c>
      <c r="B596" s="106" t="s">
        <v>376</v>
      </c>
      <c r="C596" s="107"/>
      <c r="D596" s="107"/>
      <c r="E596" s="103">
        <f>E597+E600+E603+E606+E609</f>
        <v>8190</v>
      </c>
      <c r="F596" s="103">
        <f t="shared" ref="F596:G596" si="210">F597+F600+F603+F606+F609</f>
        <v>4690</v>
      </c>
      <c r="G596" s="125">
        <f t="shared" si="210"/>
        <v>4490</v>
      </c>
    </row>
    <row r="597" spans="1:7" ht="103.7" customHeight="1">
      <c r="A597" s="128" t="s">
        <v>444</v>
      </c>
      <c r="B597" s="101" t="s">
        <v>443</v>
      </c>
      <c r="C597" s="94"/>
      <c r="D597" s="94"/>
      <c r="E597" s="102">
        <f>E598</f>
        <v>4138</v>
      </c>
      <c r="F597" s="102">
        <f t="shared" ref="F597:G598" si="211">F598</f>
        <v>2638</v>
      </c>
      <c r="G597" s="129">
        <f t="shared" si="211"/>
        <v>2638</v>
      </c>
    </row>
    <row r="598" spans="1:7" ht="12.75">
      <c r="A598" s="130" t="s">
        <v>73</v>
      </c>
      <c r="B598" s="101" t="s">
        <v>443</v>
      </c>
      <c r="C598" s="85" t="s">
        <v>74</v>
      </c>
      <c r="D598" s="85"/>
      <c r="E598" s="102">
        <f>E599</f>
        <v>4138</v>
      </c>
      <c r="F598" s="102">
        <f t="shared" si="211"/>
        <v>2638</v>
      </c>
      <c r="G598" s="129">
        <f t="shared" si="211"/>
        <v>2638</v>
      </c>
    </row>
    <row r="599" spans="1:7" ht="25.5">
      <c r="A599" s="130" t="s">
        <v>75</v>
      </c>
      <c r="B599" s="101" t="s">
        <v>443</v>
      </c>
      <c r="C599" s="85" t="s">
        <v>76</v>
      </c>
      <c r="D599" s="85">
        <v>900100</v>
      </c>
      <c r="E599" s="102">
        <v>4138</v>
      </c>
      <c r="F599" s="102">
        <v>2638</v>
      </c>
      <c r="G599" s="129">
        <v>2638</v>
      </c>
    </row>
    <row r="600" spans="1:7" ht="114.75">
      <c r="A600" s="128" t="s">
        <v>445</v>
      </c>
      <c r="B600" s="101" t="s">
        <v>446</v>
      </c>
      <c r="C600" s="94"/>
      <c r="D600" s="94"/>
      <c r="E600" s="102">
        <f>E601</f>
        <v>2200</v>
      </c>
      <c r="F600" s="102">
        <f t="shared" ref="F600:G601" si="212">F601</f>
        <v>1200</v>
      </c>
      <c r="G600" s="129">
        <f t="shared" si="212"/>
        <v>1000</v>
      </c>
    </row>
    <row r="601" spans="1:7" ht="12.75">
      <c r="A601" s="130" t="s">
        <v>73</v>
      </c>
      <c r="B601" s="101" t="s">
        <v>446</v>
      </c>
      <c r="C601" s="85" t="s">
        <v>74</v>
      </c>
      <c r="D601" s="85"/>
      <c r="E601" s="102">
        <f>E602</f>
        <v>2200</v>
      </c>
      <c r="F601" s="102">
        <f t="shared" si="212"/>
        <v>1200</v>
      </c>
      <c r="G601" s="129">
        <f t="shared" si="212"/>
        <v>1000</v>
      </c>
    </row>
    <row r="602" spans="1:7" ht="25.5">
      <c r="A602" s="130" t="s">
        <v>75</v>
      </c>
      <c r="B602" s="101" t="s">
        <v>446</v>
      </c>
      <c r="C602" s="85" t="s">
        <v>76</v>
      </c>
      <c r="D602" s="85">
        <v>900100</v>
      </c>
      <c r="E602" s="102">
        <v>2200</v>
      </c>
      <c r="F602" s="102">
        <v>1200</v>
      </c>
      <c r="G602" s="129">
        <v>1000</v>
      </c>
    </row>
    <row r="603" spans="1:7" ht="114.75">
      <c r="A603" s="128" t="s">
        <v>447</v>
      </c>
      <c r="B603" s="101" t="s">
        <v>448</v>
      </c>
      <c r="C603" s="94"/>
      <c r="D603" s="94"/>
      <c r="E603" s="102">
        <f>E604</f>
        <v>299</v>
      </c>
      <c r="F603" s="102">
        <f t="shared" ref="F603:G604" si="213">F604</f>
        <v>299</v>
      </c>
      <c r="G603" s="129">
        <f t="shared" si="213"/>
        <v>299</v>
      </c>
    </row>
    <row r="604" spans="1:7" ht="12.75">
      <c r="A604" s="130" t="s">
        <v>73</v>
      </c>
      <c r="B604" s="101" t="s">
        <v>448</v>
      </c>
      <c r="C604" s="85" t="s">
        <v>74</v>
      </c>
      <c r="D604" s="85"/>
      <c r="E604" s="102">
        <f>E605</f>
        <v>299</v>
      </c>
      <c r="F604" s="102">
        <f t="shared" si="213"/>
        <v>299</v>
      </c>
      <c r="G604" s="129">
        <f t="shared" si="213"/>
        <v>299</v>
      </c>
    </row>
    <row r="605" spans="1:7" ht="25.5">
      <c r="A605" s="130" t="s">
        <v>75</v>
      </c>
      <c r="B605" s="101" t="s">
        <v>448</v>
      </c>
      <c r="C605" s="85" t="s">
        <v>76</v>
      </c>
      <c r="D605" s="85">
        <v>900100</v>
      </c>
      <c r="E605" s="102">
        <v>299</v>
      </c>
      <c r="F605" s="102">
        <v>299</v>
      </c>
      <c r="G605" s="129">
        <v>299</v>
      </c>
    </row>
    <row r="606" spans="1:7" ht="127.5">
      <c r="A606" s="128" t="s">
        <v>449</v>
      </c>
      <c r="B606" s="101" t="s">
        <v>450</v>
      </c>
      <c r="C606" s="94"/>
      <c r="D606" s="94"/>
      <c r="E606" s="102">
        <f>E607</f>
        <v>1550</v>
      </c>
      <c r="F606" s="102">
        <f t="shared" ref="F606:G607" si="214">F607</f>
        <v>550</v>
      </c>
      <c r="G606" s="129">
        <f t="shared" si="214"/>
        <v>550</v>
      </c>
    </row>
    <row r="607" spans="1:7" ht="12.75">
      <c r="A607" s="130" t="s">
        <v>73</v>
      </c>
      <c r="B607" s="101" t="s">
        <v>450</v>
      </c>
      <c r="C607" s="85" t="s">
        <v>74</v>
      </c>
      <c r="D607" s="85"/>
      <c r="E607" s="102">
        <f>E608</f>
        <v>1550</v>
      </c>
      <c r="F607" s="102">
        <f t="shared" si="214"/>
        <v>550</v>
      </c>
      <c r="G607" s="129">
        <f t="shared" si="214"/>
        <v>550</v>
      </c>
    </row>
    <row r="608" spans="1:7" ht="25.5">
      <c r="A608" s="130" t="s">
        <v>75</v>
      </c>
      <c r="B608" s="101" t="s">
        <v>450</v>
      </c>
      <c r="C608" s="85" t="s">
        <v>76</v>
      </c>
      <c r="D608" s="85">
        <v>900100</v>
      </c>
      <c r="E608" s="102">
        <v>1550</v>
      </c>
      <c r="F608" s="102">
        <v>550</v>
      </c>
      <c r="G608" s="129">
        <v>550</v>
      </c>
    </row>
    <row r="609" spans="1:7" ht="140.25">
      <c r="A609" s="128" t="s">
        <v>451</v>
      </c>
      <c r="B609" s="101" t="s">
        <v>452</v>
      </c>
      <c r="C609" s="94"/>
      <c r="D609" s="94"/>
      <c r="E609" s="102">
        <f>E610</f>
        <v>3</v>
      </c>
      <c r="F609" s="102">
        <f t="shared" ref="F609:G610" si="215">F610</f>
        <v>3</v>
      </c>
      <c r="G609" s="129">
        <f t="shared" si="215"/>
        <v>3</v>
      </c>
    </row>
    <row r="610" spans="1:7" ht="12.75">
      <c r="A610" s="130" t="s">
        <v>73</v>
      </c>
      <c r="B610" s="101" t="s">
        <v>452</v>
      </c>
      <c r="C610" s="85" t="s">
        <v>74</v>
      </c>
      <c r="D610" s="85"/>
      <c r="E610" s="102">
        <f>E611</f>
        <v>3</v>
      </c>
      <c r="F610" s="102">
        <f t="shared" si="215"/>
        <v>3</v>
      </c>
      <c r="G610" s="129">
        <f t="shared" si="215"/>
        <v>3</v>
      </c>
    </row>
    <row r="611" spans="1:7" ht="25.5">
      <c r="A611" s="130" t="s">
        <v>75</v>
      </c>
      <c r="B611" s="101" t="s">
        <v>452</v>
      </c>
      <c r="C611" s="85" t="s">
        <v>76</v>
      </c>
      <c r="D611" s="85">
        <v>900100</v>
      </c>
      <c r="E611" s="102">
        <v>3</v>
      </c>
      <c r="F611" s="102">
        <v>3</v>
      </c>
      <c r="G611" s="129">
        <v>3</v>
      </c>
    </row>
    <row r="612" spans="1:7" ht="51">
      <c r="A612" s="126" t="s">
        <v>571</v>
      </c>
      <c r="B612" s="106" t="s">
        <v>570</v>
      </c>
      <c r="C612" s="85"/>
      <c r="D612" s="85"/>
      <c r="E612" s="103">
        <f>E616+E613</f>
        <v>60</v>
      </c>
      <c r="F612" s="103">
        <f t="shared" ref="F612:G612" si="216">F616+F613</f>
        <v>60</v>
      </c>
      <c r="G612" s="125">
        <f t="shared" si="216"/>
        <v>60</v>
      </c>
    </row>
    <row r="613" spans="1:7" ht="102">
      <c r="A613" s="128" t="s">
        <v>453</v>
      </c>
      <c r="B613" s="101" t="s">
        <v>619</v>
      </c>
      <c r="C613" s="94"/>
      <c r="D613" s="94"/>
      <c r="E613" s="102">
        <f>E614</f>
        <v>30</v>
      </c>
      <c r="F613" s="102">
        <f t="shared" ref="F613:G614" si="217">F614</f>
        <v>30</v>
      </c>
      <c r="G613" s="129">
        <f t="shared" si="217"/>
        <v>30</v>
      </c>
    </row>
    <row r="614" spans="1:7" ht="12.75">
      <c r="A614" s="130" t="s">
        <v>73</v>
      </c>
      <c r="B614" s="101" t="s">
        <v>619</v>
      </c>
      <c r="C614" s="85" t="s">
        <v>74</v>
      </c>
      <c r="D614" s="85"/>
      <c r="E614" s="102">
        <f>E615</f>
        <v>30</v>
      </c>
      <c r="F614" s="102">
        <f t="shared" si="217"/>
        <v>30</v>
      </c>
      <c r="G614" s="129">
        <f t="shared" si="217"/>
        <v>30</v>
      </c>
    </row>
    <row r="615" spans="1:7" ht="25.5">
      <c r="A615" s="130" t="s">
        <v>75</v>
      </c>
      <c r="B615" s="101" t="s">
        <v>619</v>
      </c>
      <c r="C615" s="85" t="s">
        <v>76</v>
      </c>
      <c r="D615" s="85">
        <v>900100</v>
      </c>
      <c r="E615" s="102">
        <v>30</v>
      </c>
      <c r="F615" s="102">
        <v>30</v>
      </c>
      <c r="G615" s="129">
        <v>30</v>
      </c>
    </row>
    <row r="616" spans="1:7" ht="89.25">
      <c r="A616" s="130" t="s">
        <v>572</v>
      </c>
      <c r="B616" s="100" t="s">
        <v>573</v>
      </c>
      <c r="C616" s="85"/>
      <c r="D616" s="85"/>
      <c r="E616" s="102">
        <f t="shared" ref="E616:G617" si="218">E617</f>
        <v>30</v>
      </c>
      <c r="F616" s="102">
        <f t="shared" si="218"/>
        <v>30</v>
      </c>
      <c r="G616" s="129">
        <f t="shared" si="218"/>
        <v>30</v>
      </c>
    </row>
    <row r="617" spans="1:7" ht="12.75">
      <c r="A617" s="130" t="s">
        <v>73</v>
      </c>
      <c r="B617" s="100" t="s">
        <v>573</v>
      </c>
      <c r="C617" s="85" t="s">
        <v>74</v>
      </c>
      <c r="D617" s="85"/>
      <c r="E617" s="102">
        <f t="shared" si="218"/>
        <v>30</v>
      </c>
      <c r="F617" s="102">
        <f t="shared" si="218"/>
        <v>30</v>
      </c>
      <c r="G617" s="129">
        <f t="shared" si="218"/>
        <v>30</v>
      </c>
    </row>
    <row r="618" spans="1:7" ht="18" customHeight="1">
      <c r="A618" s="130" t="s">
        <v>75</v>
      </c>
      <c r="B618" s="100" t="s">
        <v>573</v>
      </c>
      <c r="C618" s="85" t="s">
        <v>76</v>
      </c>
      <c r="D618" s="85">
        <v>900100</v>
      </c>
      <c r="E618" s="102">
        <v>30</v>
      </c>
      <c r="F618" s="102">
        <v>30</v>
      </c>
      <c r="G618" s="129">
        <v>30</v>
      </c>
    </row>
    <row r="619" spans="1:7" ht="25.5">
      <c r="A619" s="126" t="s">
        <v>575</v>
      </c>
      <c r="B619" s="106" t="s">
        <v>574</v>
      </c>
      <c r="C619" s="85"/>
      <c r="D619" s="93"/>
      <c r="E619" s="103">
        <f>E620+E623</f>
        <v>250</v>
      </c>
      <c r="F619" s="103">
        <f t="shared" ref="F619:G619" si="219">F620+F623</f>
        <v>250</v>
      </c>
      <c r="G619" s="125">
        <f t="shared" si="219"/>
        <v>250</v>
      </c>
    </row>
    <row r="620" spans="1:7" ht="102">
      <c r="A620" s="130" t="s">
        <v>578</v>
      </c>
      <c r="B620" s="100" t="s">
        <v>576</v>
      </c>
      <c r="C620" s="85"/>
      <c r="D620" s="85"/>
      <c r="E620" s="102">
        <f t="shared" ref="E620:G621" si="220">E621</f>
        <v>50</v>
      </c>
      <c r="F620" s="102">
        <f t="shared" si="220"/>
        <v>50</v>
      </c>
      <c r="G620" s="129">
        <f t="shared" si="220"/>
        <v>50</v>
      </c>
    </row>
    <row r="621" spans="1:7" ht="12.75">
      <c r="A621" s="130" t="s">
        <v>73</v>
      </c>
      <c r="B621" s="100" t="s">
        <v>576</v>
      </c>
      <c r="C621" s="85" t="s">
        <v>74</v>
      </c>
      <c r="D621" s="85"/>
      <c r="E621" s="102">
        <f t="shared" si="220"/>
        <v>50</v>
      </c>
      <c r="F621" s="102">
        <f t="shared" si="220"/>
        <v>50</v>
      </c>
      <c r="G621" s="129">
        <f t="shared" si="220"/>
        <v>50</v>
      </c>
    </row>
    <row r="622" spans="1:7" ht="20.25" customHeight="1">
      <c r="A622" s="130" t="s">
        <v>75</v>
      </c>
      <c r="B622" s="100" t="s">
        <v>576</v>
      </c>
      <c r="C622" s="85" t="s">
        <v>76</v>
      </c>
      <c r="D622" s="85">
        <v>900100</v>
      </c>
      <c r="E622" s="102">
        <v>50</v>
      </c>
      <c r="F622" s="102">
        <v>50</v>
      </c>
      <c r="G622" s="129">
        <v>50</v>
      </c>
    </row>
    <row r="623" spans="1:7" ht="63.75">
      <c r="A623" s="130" t="s">
        <v>579</v>
      </c>
      <c r="B623" s="100" t="s">
        <v>577</v>
      </c>
      <c r="C623" s="85"/>
      <c r="D623" s="85"/>
      <c r="E623" s="102">
        <f t="shared" ref="E623:G624" si="221">E624</f>
        <v>200</v>
      </c>
      <c r="F623" s="102">
        <f t="shared" si="221"/>
        <v>200</v>
      </c>
      <c r="G623" s="129">
        <f t="shared" si="221"/>
        <v>200</v>
      </c>
    </row>
    <row r="624" spans="1:7" ht="12.75">
      <c r="A624" s="130" t="s">
        <v>73</v>
      </c>
      <c r="B624" s="100" t="s">
        <v>577</v>
      </c>
      <c r="C624" s="85" t="s">
        <v>74</v>
      </c>
      <c r="D624" s="85"/>
      <c r="E624" s="102">
        <f t="shared" si="221"/>
        <v>200</v>
      </c>
      <c r="F624" s="102">
        <f t="shared" si="221"/>
        <v>200</v>
      </c>
      <c r="G624" s="129">
        <f t="shared" si="221"/>
        <v>200</v>
      </c>
    </row>
    <row r="625" spans="1:7" ht="15.75" customHeight="1">
      <c r="A625" s="130" t="s">
        <v>75</v>
      </c>
      <c r="B625" s="100" t="s">
        <v>577</v>
      </c>
      <c r="C625" s="85" t="s">
        <v>76</v>
      </c>
      <c r="D625" s="85">
        <v>900100</v>
      </c>
      <c r="E625" s="102">
        <v>200</v>
      </c>
      <c r="F625" s="102">
        <v>200</v>
      </c>
      <c r="G625" s="129">
        <v>200</v>
      </c>
    </row>
    <row r="626" spans="1:7" s="112" customFormat="1" ht="15.75" customHeight="1">
      <c r="A626" s="126" t="s">
        <v>660</v>
      </c>
      <c r="B626" s="106" t="s">
        <v>661</v>
      </c>
      <c r="C626" s="93"/>
      <c r="D626" s="93"/>
      <c r="E626" s="103">
        <f>E627</f>
        <v>0</v>
      </c>
      <c r="F626" s="103">
        <f t="shared" ref="F626:G627" si="222">F627</f>
        <v>0</v>
      </c>
      <c r="G626" s="125">
        <f t="shared" si="222"/>
        <v>0</v>
      </c>
    </row>
    <row r="627" spans="1:7" ht="28.5" customHeight="1">
      <c r="A627" s="126" t="s">
        <v>662</v>
      </c>
      <c r="B627" s="100" t="s">
        <v>663</v>
      </c>
      <c r="C627" s="85"/>
      <c r="D627" s="85"/>
      <c r="E627" s="102">
        <f>E628</f>
        <v>0</v>
      </c>
      <c r="F627" s="102">
        <f t="shared" si="222"/>
        <v>0</v>
      </c>
      <c r="G627" s="129">
        <f t="shared" si="222"/>
        <v>0</v>
      </c>
    </row>
    <row r="628" spans="1:7" ht="28.5" customHeight="1">
      <c r="A628" s="130" t="s">
        <v>664</v>
      </c>
      <c r="B628" s="100" t="s">
        <v>665</v>
      </c>
      <c r="C628" s="85"/>
      <c r="D628" s="85"/>
      <c r="E628" s="102">
        <f>E629</f>
        <v>0</v>
      </c>
      <c r="F628" s="102">
        <f t="shared" ref="F628:G628" si="223">F629</f>
        <v>0</v>
      </c>
      <c r="G628" s="129">
        <f t="shared" si="223"/>
        <v>0</v>
      </c>
    </row>
    <row r="629" spans="1:7" ht="15.75" customHeight="1">
      <c r="A629" s="130" t="s">
        <v>67</v>
      </c>
      <c r="B629" s="100" t="s">
        <v>665</v>
      </c>
      <c r="C629" s="85">
        <v>600</v>
      </c>
      <c r="D629" s="85"/>
      <c r="E629" s="102">
        <f>SUM(E630:E633)</f>
        <v>0</v>
      </c>
      <c r="F629" s="102">
        <f t="shared" ref="F629:G629" si="224">SUM(F630:F633)</f>
        <v>0</v>
      </c>
      <c r="G629" s="129">
        <f t="shared" si="224"/>
        <v>0</v>
      </c>
    </row>
    <row r="630" spans="1:7" ht="15.75" customHeight="1">
      <c r="A630" s="130" t="s">
        <v>69</v>
      </c>
      <c r="B630" s="100" t="s">
        <v>665</v>
      </c>
      <c r="C630" s="85">
        <v>610</v>
      </c>
      <c r="D630" s="85">
        <v>900302</v>
      </c>
      <c r="E630" s="102"/>
      <c r="F630" s="102"/>
      <c r="G630" s="129"/>
    </row>
    <row r="631" spans="1:7" ht="15.75" customHeight="1">
      <c r="A631" s="130" t="s">
        <v>69</v>
      </c>
      <c r="B631" s="100" t="s">
        <v>665</v>
      </c>
      <c r="C631" s="85">
        <v>610</v>
      </c>
      <c r="D631" s="85">
        <v>900100</v>
      </c>
      <c r="E631" s="102"/>
      <c r="F631" s="102">
        <v>0</v>
      </c>
      <c r="G631" s="129">
        <v>0</v>
      </c>
    </row>
    <row r="632" spans="1:7" ht="15.75" customHeight="1">
      <c r="A632" s="130" t="s">
        <v>71</v>
      </c>
      <c r="B632" s="100" t="s">
        <v>665</v>
      </c>
      <c r="C632" s="85">
        <v>620</v>
      </c>
      <c r="D632" s="85">
        <v>900302</v>
      </c>
      <c r="E632" s="102"/>
      <c r="F632" s="102"/>
      <c r="G632" s="129"/>
    </row>
    <row r="633" spans="1:7" ht="15.75" customHeight="1">
      <c r="A633" s="130" t="s">
        <v>71</v>
      </c>
      <c r="B633" s="100" t="s">
        <v>665</v>
      </c>
      <c r="C633" s="85">
        <v>620</v>
      </c>
      <c r="D633" s="85">
        <v>900100</v>
      </c>
      <c r="E633" s="102"/>
      <c r="F633" s="102"/>
      <c r="G633" s="129"/>
    </row>
    <row r="634" spans="1:7" ht="15" customHeight="1">
      <c r="A634" s="127" t="s">
        <v>392</v>
      </c>
      <c r="B634" s="106" t="s">
        <v>393</v>
      </c>
      <c r="C634" s="93"/>
      <c r="D634" s="93"/>
      <c r="E634" s="103">
        <f>E635</f>
        <v>6300</v>
      </c>
      <c r="F634" s="103">
        <f t="shared" ref="F634:G634" si="225">F635</f>
        <v>6300</v>
      </c>
      <c r="G634" s="125">
        <f t="shared" si="225"/>
        <v>6300</v>
      </c>
    </row>
    <row r="635" spans="1:7" ht="38.25">
      <c r="A635" s="158" t="s">
        <v>394</v>
      </c>
      <c r="B635" s="106" t="s">
        <v>395</v>
      </c>
      <c r="C635" s="107"/>
      <c r="D635" s="107"/>
      <c r="E635" s="103">
        <f>E639+E636</f>
        <v>6300</v>
      </c>
      <c r="F635" s="103">
        <f t="shared" ref="F635:G635" si="226">F639+F636</f>
        <v>6300</v>
      </c>
      <c r="G635" s="125">
        <f t="shared" si="226"/>
        <v>6300</v>
      </c>
    </row>
    <row r="636" spans="1:7" ht="38.25">
      <c r="A636" s="128" t="s">
        <v>455</v>
      </c>
      <c r="B636" s="100" t="s">
        <v>454</v>
      </c>
      <c r="C636" s="80"/>
      <c r="D636" s="80"/>
      <c r="E636" s="102">
        <f t="shared" ref="E636:G637" si="227">E637</f>
        <v>400</v>
      </c>
      <c r="F636" s="102">
        <f t="shared" si="227"/>
        <v>400</v>
      </c>
      <c r="G636" s="129">
        <f t="shared" si="227"/>
        <v>400</v>
      </c>
    </row>
    <row r="637" spans="1:7" ht="25.5">
      <c r="A637" s="130" t="s">
        <v>67</v>
      </c>
      <c r="B637" s="100" t="s">
        <v>454</v>
      </c>
      <c r="C637" s="82">
        <v>600</v>
      </c>
      <c r="D637" s="82"/>
      <c r="E637" s="102">
        <f t="shared" si="227"/>
        <v>400</v>
      </c>
      <c r="F637" s="102">
        <f t="shared" si="227"/>
        <v>400</v>
      </c>
      <c r="G637" s="129">
        <f t="shared" si="227"/>
        <v>400</v>
      </c>
    </row>
    <row r="638" spans="1:7" ht="12.75">
      <c r="A638" s="130" t="s">
        <v>69</v>
      </c>
      <c r="B638" s="100" t="s">
        <v>454</v>
      </c>
      <c r="C638" s="82">
        <v>610</v>
      </c>
      <c r="D638" s="85">
        <v>900100</v>
      </c>
      <c r="E638" s="102">
        <v>400</v>
      </c>
      <c r="F638" s="102">
        <v>400</v>
      </c>
      <c r="G638" s="129">
        <v>400</v>
      </c>
    </row>
    <row r="639" spans="1:7" ht="25.5">
      <c r="A639" s="128" t="s">
        <v>390</v>
      </c>
      <c r="B639" s="100" t="s">
        <v>391</v>
      </c>
      <c r="C639" s="85"/>
      <c r="D639" s="85"/>
      <c r="E639" s="102">
        <f t="shared" ref="E639:G640" si="228">E640</f>
        <v>5900</v>
      </c>
      <c r="F639" s="102">
        <f t="shared" si="228"/>
        <v>5900</v>
      </c>
      <c r="G639" s="129">
        <f t="shared" si="228"/>
        <v>5900</v>
      </c>
    </row>
    <row r="640" spans="1:7" ht="25.5">
      <c r="A640" s="130" t="s">
        <v>67</v>
      </c>
      <c r="B640" s="100" t="s">
        <v>391</v>
      </c>
      <c r="C640" s="82">
        <v>600</v>
      </c>
      <c r="D640" s="82"/>
      <c r="E640" s="102">
        <f t="shared" si="228"/>
        <v>5900</v>
      </c>
      <c r="F640" s="102">
        <f t="shared" si="228"/>
        <v>5900</v>
      </c>
      <c r="G640" s="129">
        <f t="shared" si="228"/>
        <v>5900</v>
      </c>
    </row>
    <row r="641" spans="1:7" ht="12.75">
      <c r="A641" s="130" t="s">
        <v>69</v>
      </c>
      <c r="B641" s="100" t="s">
        <v>391</v>
      </c>
      <c r="C641" s="82">
        <v>610</v>
      </c>
      <c r="D641" s="85">
        <v>900100</v>
      </c>
      <c r="E641" s="102">
        <v>5900</v>
      </c>
      <c r="F641" s="102">
        <v>5900</v>
      </c>
      <c r="G641" s="129">
        <v>5900</v>
      </c>
    </row>
    <row r="642" spans="1:7" ht="16.5" customHeight="1">
      <c r="A642" s="127" t="s">
        <v>94</v>
      </c>
      <c r="B642" s="106" t="s">
        <v>389</v>
      </c>
      <c r="C642" s="96"/>
      <c r="D642" s="96"/>
      <c r="E642" s="103">
        <f>E643+E647</f>
        <v>960</v>
      </c>
      <c r="F642" s="103">
        <f>F643+F647</f>
        <v>655</v>
      </c>
      <c r="G642" s="125">
        <f>G643+G647</f>
        <v>31</v>
      </c>
    </row>
    <row r="643" spans="1:7" ht="25.5">
      <c r="A643" s="158" t="s">
        <v>385</v>
      </c>
      <c r="B643" s="106" t="s">
        <v>386</v>
      </c>
      <c r="C643" s="93"/>
      <c r="D643" s="93"/>
      <c r="E643" s="103">
        <f t="shared" ref="E643:G645" si="229">E644</f>
        <v>8</v>
      </c>
      <c r="F643" s="103">
        <f t="shared" si="229"/>
        <v>655</v>
      </c>
      <c r="G643" s="125">
        <f t="shared" si="229"/>
        <v>31</v>
      </c>
    </row>
    <row r="644" spans="1:7" ht="25.5">
      <c r="A644" s="138" t="s">
        <v>387</v>
      </c>
      <c r="B644" s="100" t="s">
        <v>388</v>
      </c>
      <c r="C644" s="85"/>
      <c r="D644" s="85"/>
      <c r="E644" s="102">
        <f t="shared" si="229"/>
        <v>8</v>
      </c>
      <c r="F644" s="102">
        <f t="shared" si="229"/>
        <v>655</v>
      </c>
      <c r="G644" s="129">
        <f t="shared" si="229"/>
        <v>31</v>
      </c>
    </row>
    <row r="645" spans="1:7" ht="12.75">
      <c r="A645" s="130" t="s">
        <v>73</v>
      </c>
      <c r="B645" s="100" t="s">
        <v>388</v>
      </c>
      <c r="C645" s="85" t="s">
        <v>74</v>
      </c>
      <c r="D645" s="85"/>
      <c r="E645" s="102">
        <f t="shared" si="229"/>
        <v>8</v>
      </c>
      <c r="F645" s="102">
        <f t="shared" si="229"/>
        <v>655</v>
      </c>
      <c r="G645" s="129">
        <f t="shared" si="229"/>
        <v>31</v>
      </c>
    </row>
    <row r="646" spans="1:7" ht="25.5">
      <c r="A646" s="130" t="s">
        <v>75</v>
      </c>
      <c r="B646" s="100" t="s">
        <v>388</v>
      </c>
      <c r="C646" s="85" t="s">
        <v>76</v>
      </c>
      <c r="D646" s="85">
        <v>900203</v>
      </c>
      <c r="E646" s="102">
        <v>8</v>
      </c>
      <c r="F646" s="102">
        <v>655</v>
      </c>
      <c r="G646" s="129">
        <v>31</v>
      </c>
    </row>
    <row r="647" spans="1:7" ht="12.75">
      <c r="A647" s="126" t="s">
        <v>564</v>
      </c>
      <c r="B647" s="106" t="s">
        <v>563</v>
      </c>
      <c r="C647" s="85"/>
      <c r="D647" s="85"/>
      <c r="E647" s="103">
        <f t="shared" ref="E647:G649" si="230">E648</f>
        <v>952</v>
      </c>
      <c r="F647" s="103">
        <f t="shared" si="230"/>
        <v>0</v>
      </c>
      <c r="G647" s="125">
        <f t="shared" si="230"/>
        <v>0</v>
      </c>
    </row>
    <row r="648" spans="1:7" ht="12.75">
      <c r="A648" s="130" t="s">
        <v>565</v>
      </c>
      <c r="B648" s="100" t="s">
        <v>562</v>
      </c>
      <c r="C648" s="85"/>
      <c r="D648" s="85"/>
      <c r="E648" s="102">
        <f t="shared" si="230"/>
        <v>952</v>
      </c>
      <c r="F648" s="102">
        <f t="shared" si="230"/>
        <v>0</v>
      </c>
      <c r="G648" s="129">
        <f t="shared" si="230"/>
        <v>0</v>
      </c>
    </row>
    <row r="649" spans="1:7" ht="12.75">
      <c r="A649" s="130" t="s">
        <v>73</v>
      </c>
      <c r="B649" s="100" t="s">
        <v>562</v>
      </c>
      <c r="C649" s="85" t="s">
        <v>74</v>
      </c>
      <c r="D649" s="85"/>
      <c r="E649" s="102">
        <f t="shared" si="230"/>
        <v>952</v>
      </c>
      <c r="F649" s="102">
        <f t="shared" si="230"/>
        <v>0</v>
      </c>
      <c r="G649" s="129">
        <f t="shared" si="230"/>
        <v>0</v>
      </c>
    </row>
    <row r="650" spans="1:7" ht="25.5">
      <c r="A650" s="130" t="s">
        <v>75</v>
      </c>
      <c r="B650" s="100" t="s">
        <v>562</v>
      </c>
      <c r="C650" s="85" t="s">
        <v>76</v>
      </c>
      <c r="D650" s="85">
        <v>900203</v>
      </c>
      <c r="E650" s="102">
        <v>952</v>
      </c>
      <c r="F650" s="102">
        <v>0</v>
      </c>
      <c r="G650" s="129">
        <v>0</v>
      </c>
    </row>
    <row r="651" spans="1:7" ht="25.5">
      <c r="A651" s="137" t="s">
        <v>360</v>
      </c>
      <c r="B651" s="106" t="s">
        <v>140</v>
      </c>
      <c r="C651" s="96"/>
      <c r="D651" s="96"/>
      <c r="E651" s="103">
        <f>E652+E661</f>
        <v>299006.7</v>
      </c>
      <c r="F651" s="103">
        <f>F652+F661</f>
        <v>164586</v>
      </c>
      <c r="G651" s="125">
        <f>G652+G661</f>
        <v>172900</v>
      </c>
    </row>
    <row r="652" spans="1:7" ht="18" customHeight="1">
      <c r="A652" s="137" t="s">
        <v>361</v>
      </c>
      <c r="B652" s="106" t="s">
        <v>141</v>
      </c>
      <c r="C652" s="93"/>
      <c r="D652" s="93"/>
      <c r="E652" s="103">
        <f>E653</f>
        <v>10333.9</v>
      </c>
      <c r="F652" s="103">
        <f>F653</f>
        <v>7917</v>
      </c>
      <c r="G652" s="125">
        <f t="shared" ref="G652" si="231">G653</f>
        <v>7323</v>
      </c>
    </row>
    <row r="653" spans="1:7" ht="51">
      <c r="A653" s="147" t="s">
        <v>630</v>
      </c>
      <c r="B653" s="106" t="s">
        <v>362</v>
      </c>
      <c r="C653" s="93"/>
      <c r="D653" s="93"/>
      <c r="E653" s="103">
        <f>E654+E658</f>
        <v>10333.9</v>
      </c>
      <c r="F653" s="103">
        <f t="shared" ref="F653:G653" si="232">F654+F658</f>
        <v>7917</v>
      </c>
      <c r="G653" s="103">
        <f t="shared" si="232"/>
        <v>7323</v>
      </c>
    </row>
    <row r="654" spans="1:7" ht="25.5">
      <c r="A654" s="149" t="s">
        <v>363</v>
      </c>
      <c r="B654" s="100" t="s">
        <v>364</v>
      </c>
      <c r="C654" s="86"/>
      <c r="D654" s="86"/>
      <c r="E654" s="102">
        <f>E655</f>
        <v>10294</v>
      </c>
      <c r="F654" s="102">
        <f>F655</f>
        <v>7917</v>
      </c>
      <c r="G654" s="129">
        <f t="shared" ref="G654" si="233">G655</f>
        <v>7323</v>
      </c>
    </row>
    <row r="655" spans="1:7" ht="12.75">
      <c r="A655" s="130" t="s">
        <v>73</v>
      </c>
      <c r="B655" s="100" t="s">
        <v>364</v>
      </c>
      <c r="C655" s="85" t="s">
        <v>74</v>
      </c>
      <c r="D655" s="85"/>
      <c r="E655" s="102">
        <f>E656+E657</f>
        <v>10294</v>
      </c>
      <c r="F655" s="102">
        <f>F656+F657</f>
        <v>7917</v>
      </c>
      <c r="G655" s="129">
        <f t="shared" ref="G655" si="234">G656+G657</f>
        <v>7323</v>
      </c>
    </row>
    <row r="656" spans="1:7" ht="25.5">
      <c r="A656" s="130" t="s">
        <v>75</v>
      </c>
      <c r="B656" s="100" t="s">
        <v>364</v>
      </c>
      <c r="C656" s="85" t="s">
        <v>76</v>
      </c>
      <c r="D656" s="85">
        <v>900302</v>
      </c>
      <c r="E656" s="102">
        <v>6074</v>
      </c>
      <c r="F656" s="102">
        <v>4671</v>
      </c>
      <c r="G656" s="129">
        <v>4321</v>
      </c>
    </row>
    <row r="657" spans="1:7" ht="15" customHeight="1">
      <c r="A657" s="130" t="s">
        <v>75</v>
      </c>
      <c r="B657" s="100" t="s">
        <v>364</v>
      </c>
      <c r="C657" s="85" t="s">
        <v>76</v>
      </c>
      <c r="D657" s="85">
        <v>900100</v>
      </c>
      <c r="E657" s="102">
        <v>4220</v>
      </c>
      <c r="F657" s="102">
        <v>3246</v>
      </c>
      <c r="G657" s="129">
        <v>3002</v>
      </c>
    </row>
    <row r="658" spans="1:7" ht="42" customHeight="1">
      <c r="A658" s="149" t="s">
        <v>791</v>
      </c>
      <c r="B658" s="100" t="s">
        <v>792</v>
      </c>
      <c r="C658" s="109"/>
      <c r="D658" s="109"/>
      <c r="E658" s="102">
        <f>E659</f>
        <v>39.9</v>
      </c>
      <c r="F658" s="102">
        <f t="shared" ref="F658:G659" si="235">F659</f>
        <v>0</v>
      </c>
      <c r="G658" s="102">
        <f t="shared" si="235"/>
        <v>0</v>
      </c>
    </row>
    <row r="659" spans="1:7" ht="15" customHeight="1">
      <c r="A659" s="190" t="s">
        <v>73</v>
      </c>
      <c r="B659" s="100" t="s">
        <v>792</v>
      </c>
      <c r="C659" s="109">
        <v>200</v>
      </c>
      <c r="D659" s="109"/>
      <c r="E659" s="102">
        <f>E660</f>
        <v>39.9</v>
      </c>
      <c r="F659" s="102">
        <f t="shared" si="235"/>
        <v>0</v>
      </c>
      <c r="G659" s="102">
        <f t="shared" si="235"/>
        <v>0</v>
      </c>
    </row>
    <row r="660" spans="1:7" ht="15" customHeight="1">
      <c r="A660" s="190" t="s">
        <v>75</v>
      </c>
      <c r="B660" s="100" t="s">
        <v>792</v>
      </c>
      <c r="C660" s="109">
        <v>240</v>
      </c>
      <c r="D660" s="191">
        <v>90100</v>
      </c>
      <c r="E660" s="102">
        <v>39.9</v>
      </c>
      <c r="F660" s="102">
        <v>0</v>
      </c>
      <c r="G660" s="102">
        <v>0</v>
      </c>
    </row>
    <row r="661" spans="1:7" ht="12.75">
      <c r="A661" s="137" t="s">
        <v>365</v>
      </c>
      <c r="B661" s="106" t="s">
        <v>366</v>
      </c>
      <c r="C661" s="96"/>
      <c r="D661" s="96"/>
      <c r="E661" s="103">
        <f>E662</f>
        <v>288672.8</v>
      </c>
      <c r="F661" s="103">
        <f>F662</f>
        <v>156669</v>
      </c>
      <c r="G661" s="125">
        <f t="shared" ref="G661" si="236">G662</f>
        <v>165577</v>
      </c>
    </row>
    <row r="662" spans="1:7" ht="25.5">
      <c r="A662" s="147" t="s">
        <v>367</v>
      </c>
      <c r="B662" s="106" t="s">
        <v>368</v>
      </c>
      <c r="C662" s="93"/>
      <c r="D662" s="93"/>
      <c r="E662" s="103">
        <f>E663+E667+E670+E673+E676+E679</f>
        <v>288672.8</v>
      </c>
      <c r="F662" s="103">
        <f>F663+F667+F670+F673+F676+F679</f>
        <v>156669</v>
      </c>
      <c r="G662" s="125">
        <f>G663+G667+G670+G673+G676+G679</f>
        <v>165577</v>
      </c>
    </row>
    <row r="663" spans="1:7" ht="25.5">
      <c r="A663" s="149" t="s">
        <v>369</v>
      </c>
      <c r="B663" s="100" t="s">
        <v>370</v>
      </c>
      <c r="C663" s="85"/>
      <c r="D663" s="85"/>
      <c r="E663" s="102">
        <f>E664</f>
        <v>158257</v>
      </c>
      <c r="F663" s="102">
        <f>F664</f>
        <v>53968</v>
      </c>
      <c r="G663" s="129">
        <f t="shared" ref="G663" si="237">G664</f>
        <v>63376</v>
      </c>
    </row>
    <row r="664" spans="1:7" ht="12.75">
      <c r="A664" s="130" t="s">
        <v>73</v>
      </c>
      <c r="B664" s="100" t="s">
        <v>370</v>
      </c>
      <c r="C664" s="85" t="s">
        <v>74</v>
      </c>
      <c r="D664" s="85"/>
      <c r="E664" s="102">
        <f>E665+E666</f>
        <v>158257</v>
      </c>
      <c r="F664" s="102">
        <f>F665+F666</f>
        <v>53968</v>
      </c>
      <c r="G664" s="129">
        <f t="shared" ref="G664" si="238">G665+G666</f>
        <v>63376</v>
      </c>
    </row>
    <row r="665" spans="1:7" ht="17.45" customHeight="1">
      <c r="A665" s="130" t="s">
        <v>75</v>
      </c>
      <c r="B665" s="100" t="s">
        <v>370</v>
      </c>
      <c r="C665" s="85" t="s">
        <v>76</v>
      </c>
      <c r="D665" s="85">
        <v>900302</v>
      </c>
      <c r="E665" s="102">
        <v>150344</v>
      </c>
      <c r="F665" s="102">
        <v>51269</v>
      </c>
      <c r="G665" s="129">
        <v>60207</v>
      </c>
    </row>
    <row r="666" spans="1:7" ht="18" customHeight="1">
      <c r="A666" s="130" t="s">
        <v>75</v>
      </c>
      <c r="B666" s="100" t="s">
        <v>370</v>
      </c>
      <c r="C666" s="85" t="s">
        <v>76</v>
      </c>
      <c r="D666" s="85">
        <v>900100</v>
      </c>
      <c r="E666" s="102">
        <v>7913</v>
      </c>
      <c r="F666" s="102">
        <v>2699</v>
      </c>
      <c r="G666" s="129">
        <v>3169</v>
      </c>
    </row>
    <row r="667" spans="1:7" ht="25.5">
      <c r="A667" s="150" t="s">
        <v>378</v>
      </c>
      <c r="B667" s="100" t="s">
        <v>381</v>
      </c>
      <c r="C667" s="91"/>
      <c r="D667" s="91"/>
      <c r="E667" s="102">
        <f t="shared" ref="E667:G668" si="239">E668</f>
        <v>90575</v>
      </c>
      <c r="F667" s="102">
        <f t="shared" si="239"/>
        <v>90575</v>
      </c>
      <c r="G667" s="129">
        <f t="shared" si="239"/>
        <v>90575</v>
      </c>
    </row>
    <row r="668" spans="1:7" ht="12.75">
      <c r="A668" s="130" t="s">
        <v>73</v>
      </c>
      <c r="B668" s="100" t="s">
        <v>381</v>
      </c>
      <c r="C668" s="85" t="s">
        <v>74</v>
      </c>
      <c r="D668" s="85"/>
      <c r="E668" s="102">
        <f t="shared" si="239"/>
        <v>90575</v>
      </c>
      <c r="F668" s="102">
        <f t="shared" si="239"/>
        <v>90575</v>
      </c>
      <c r="G668" s="129">
        <f t="shared" si="239"/>
        <v>90575</v>
      </c>
    </row>
    <row r="669" spans="1:7" ht="25.5">
      <c r="A669" s="130" t="s">
        <v>75</v>
      </c>
      <c r="B669" s="100" t="s">
        <v>381</v>
      </c>
      <c r="C669" s="85" t="s">
        <v>76</v>
      </c>
      <c r="D669" s="85">
        <v>900100</v>
      </c>
      <c r="E669" s="102">
        <v>90575</v>
      </c>
      <c r="F669" s="102">
        <v>90575</v>
      </c>
      <c r="G669" s="129">
        <v>90575</v>
      </c>
    </row>
    <row r="670" spans="1:7" ht="38.25">
      <c r="A670" s="150" t="s">
        <v>379</v>
      </c>
      <c r="B670" s="100" t="s">
        <v>382</v>
      </c>
      <c r="C670" s="91"/>
      <c r="D670" s="91"/>
      <c r="E670" s="102">
        <f t="shared" ref="E670:G671" si="240">E671</f>
        <v>3223.5</v>
      </c>
      <c r="F670" s="102">
        <f t="shared" si="240"/>
        <v>1200</v>
      </c>
      <c r="G670" s="129">
        <f t="shared" si="240"/>
        <v>1200</v>
      </c>
    </row>
    <row r="671" spans="1:7" ht="12.75">
      <c r="A671" s="130" t="s">
        <v>73</v>
      </c>
      <c r="B671" s="100" t="s">
        <v>382</v>
      </c>
      <c r="C671" s="85" t="s">
        <v>74</v>
      </c>
      <c r="D671" s="85"/>
      <c r="E671" s="102">
        <f t="shared" si="240"/>
        <v>3223.5</v>
      </c>
      <c r="F671" s="102">
        <f t="shared" si="240"/>
        <v>1200</v>
      </c>
      <c r="G671" s="129">
        <f t="shared" si="240"/>
        <v>1200</v>
      </c>
    </row>
    <row r="672" spans="1:7" ht="25.5">
      <c r="A672" s="130" t="s">
        <v>75</v>
      </c>
      <c r="B672" s="100" t="s">
        <v>382</v>
      </c>
      <c r="C672" s="85" t="s">
        <v>76</v>
      </c>
      <c r="D672" s="85">
        <v>900100</v>
      </c>
      <c r="E672" s="102">
        <v>3223.5</v>
      </c>
      <c r="F672" s="102">
        <v>1200</v>
      </c>
      <c r="G672" s="129">
        <v>1200</v>
      </c>
    </row>
    <row r="673" spans="1:7" ht="25.5">
      <c r="A673" s="150" t="s">
        <v>380</v>
      </c>
      <c r="B673" s="100" t="s">
        <v>383</v>
      </c>
      <c r="C673" s="91"/>
      <c r="D673" s="91"/>
      <c r="E673" s="102">
        <f t="shared" ref="E673:G674" si="241">E674</f>
        <v>20860.099999999999</v>
      </c>
      <c r="F673" s="102">
        <f t="shared" si="241"/>
        <v>4100</v>
      </c>
      <c r="G673" s="129">
        <f t="shared" si="241"/>
        <v>4100</v>
      </c>
    </row>
    <row r="674" spans="1:7" ht="12.75">
      <c r="A674" s="130" t="s">
        <v>73</v>
      </c>
      <c r="B674" s="100" t="s">
        <v>383</v>
      </c>
      <c r="C674" s="85" t="s">
        <v>74</v>
      </c>
      <c r="D674" s="85"/>
      <c r="E674" s="102">
        <f t="shared" si="241"/>
        <v>20860.099999999999</v>
      </c>
      <c r="F674" s="102">
        <f t="shared" si="241"/>
        <v>4100</v>
      </c>
      <c r="G674" s="129">
        <f t="shared" si="241"/>
        <v>4100</v>
      </c>
    </row>
    <row r="675" spans="1:7" ht="25.5">
      <c r="A675" s="130" t="s">
        <v>75</v>
      </c>
      <c r="B675" s="100" t="s">
        <v>383</v>
      </c>
      <c r="C675" s="85" t="s">
        <v>76</v>
      </c>
      <c r="D675" s="85">
        <v>900100</v>
      </c>
      <c r="E675" s="102">
        <v>20860.099999999999</v>
      </c>
      <c r="F675" s="102">
        <v>4100</v>
      </c>
      <c r="G675" s="129">
        <v>4100</v>
      </c>
    </row>
    <row r="676" spans="1:7" ht="25.5">
      <c r="A676" s="150" t="s">
        <v>377</v>
      </c>
      <c r="B676" s="100" t="s">
        <v>384</v>
      </c>
      <c r="C676" s="85"/>
      <c r="D676" s="85"/>
      <c r="E676" s="102">
        <f t="shared" ref="E676:G677" si="242">E677</f>
        <v>3326</v>
      </c>
      <c r="F676" s="102">
        <f t="shared" si="242"/>
        <v>3326</v>
      </c>
      <c r="G676" s="129">
        <f t="shared" si="242"/>
        <v>3326</v>
      </c>
    </row>
    <row r="677" spans="1:7" ht="12.75">
      <c r="A677" s="130" t="s">
        <v>73</v>
      </c>
      <c r="B677" s="100" t="s">
        <v>384</v>
      </c>
      <c r="C677" s="85" t="s">
        <v>74</v>
      </c>
      <c r="D677" s="85"/>
      <c r="E677" s="102">
        <f t="shared" si="242"/>
        <v>3326</v>
      </c>
      <c r="F677" s="102">
        <f t="shared" si="242"/>
        <v>3326</v>
      </c>
      <c r="G677" s="129">
        <f t="shared" si="242"/>
        <v>3326</v>
      </c>
    </row>
    <row r="678" spans="1:7" ht="25.5">
      <c r="A678" s="130" t="s">
        <v>75</v>
      </c>
      <c r="B678" s="100" t="s">
        <v>384</v>
      </c>
      <c r="C678" s="85" t="s">
        <v>76</v>
      </c>
      <c r="D678" s="85">
        <v>900100</v>
      </c>
      <c r="E678" s="102">
        <v>3326</v>
      </c>
      <c r="F678" s="102">
        <v>3326</v>
      </c>
      <c r="G678" s="129">
        <v>3326</v>
      </c>
    </row>
    <row r="679" spans="1:7" ht="12.75">
      <c r="A679" s="150" t="s">
        <v>371</v>
      </c>
      <c r="B679" s="100" t="s">
        <v>372</v>
      </c>
      <c r="C679" s="85"/>
      <c r="D679" s="85"/>
      <c r="E679" s="102">
        <f t="shared" ref="E679:G680" si="243">E680</f>
        <v>12431.2</v>
      </c>
      <c r="F679" s="102">
        <f t="shared" si="243"/>
        <v>3500</v>
      </c>
      <c r="G679" s="129">
        <f t="shared" si="243"/>
        <v>3000</v>
      </c>
    </row>
    <row r="680" spans="1:7" ht="12.75">
      <c r="A680" s="130" t="s">
        <v>73</v>
      </c>
      <c r="B680" s="100" t="s">
        <v>372</v>
      </c>
      <c r="C680" s="85" t="s">
        <v>74</v>
      </c>
      <c r="D680" s="85"/>
      <c r="E680" s="102">
        <f t="shared" si="243"/>
        <v>12431.2</v>
      </c>
      <c r="F680" s="102">
        <f t="shared" si="243"/>
        <v>3500</v>
      </c>
      <c r="G680" s="129">
        <f t="shared" si="243"/>
        <v>3000</v>
      </c>
    </row>
    <row r="681" spans="1:7" ht="21" customHeight="1">
      <c r="A681" s="130" t="s">
        <v>75</v>
      </c>
      <c r="B681" s="100" t="s">
        <v>372</v>
      </c>
      <c r="C681" s="85" t="s">
        <v>76</v>
      </c>
      <c r="D681" s="85">
        <v>900100</v>
      </c>
      <c r="E681" s="102">
        <v>12431.2</v>
      </c>
      <c r="F681" s="102">
        <v>3500</v>
      </c>
      <c r="G681" s="129">
        <v>3000</v>
      </c>
    </row>
    <row r="682" spans="1:7" ht="12.75">
      <c r="A682" s="126" t="s">
        <v>462</v>
      </c>
      <c r="B682" s="106" t="s">
        <v>463</v>
      </c>
      <c r="C682" s="93"/>
      <c r="D682" s="93"/>
      <c r="E682" s="103">
        <f>E683+E693</f>
        <v>84031.2</v>
      </c>
      <c r="F682" s="103">
        <f>F683+F693</f>
        <v>80786.3</v>
      </c>
      <c r="G682" s="125">
        <f>G683+G693</f>
        <v>64056.7</v>
      </c>
    </row>
    <row r="683" spans="1:7" ht="54" customHeight="1">
      <c r="A683" s="140" t="s">
        <v>464</v>
      </c>
      <c r="B683" s="106" t="s">
        <v>465</v>
      </c>
      <c r="C683" s="93"/>
      <c r="D683" s="93"/>
      <c r="E683" s="103">
        <f>E684+E688</f>
        <v>50647.3</v>
      </c>
      <c r="F683" s="103">
        <f t="shared" ref="F683:G683" si="244">F684</f>
        <v>45400</v>
      </c>
      <c r="G683" s="125">
        <f t="shared" si="244"/>
        <v>45400</v>
      </c>
    </row>
    <row r="684" spans="1:7" ht="25.5">
      <c r="A684" s="140" t="s">
        <v>466</v>
      </c>
      <c r="B684" s="106" t="s">
        <v>175</v>
      </c>
      <c r="C684" s="93"/>
      <c r="D684" s="93"/>
      <c r="E684" s="103">
        <f>E685</f>
        <v>50426.3</v>
      </c>
      <c r="F684" s="103">
        <f t="shared" ref="F684:G684" si="245">F685</f>
        <v>45400</v>
      </c>
      <c r="G684" s="125">
        <f t="shared" si="245"/>
        <v>45400</v>
      </c>
    </row>
    <row r="685" spans="1:7" ht="25.5">
      <c r="A685" s="142" t="s">
        <v>467</v>
      </c>
      <c r="B685" s="100" t="s">
        <v>468</v>
      </c>
      <c r="C685" s="85"/>
      <c r="D685" s="85"/>
      <c r="E685" s="102">
        <f t="shared" ref="E685:G686" si="246">E686</f>
        <v>50426.3</v>
      </c>
      <c r="F685" s="102">
        <f t="shared" si="246"/>
        <v>45400</v>
      </c>
      <c r="G685" s="129">
        <f t="shared" si="246"/>
        <v>45400</v>
      </c>
    </row>
    <row r="686" spans="1:7" ht="25.5">
      <c r="A686" s="130" t="s">
        <v>67</v>
      </c>
      <c r="B686" s="100" t="s">
        <v>468</v>
      </c>
      <c r="C686" s="85" t="s">
        <v>68</v>
      </c>
      <c r="D686" s="85"/>
      <c r="E686" s="102">
        <f t="shared" si="246"/>
        <v>50426.3</v>
      </c>
      <c r="F686" s="102">
        <f t="shared" si="246"/>
        <v>45400</v>
      </c>
      <c r="G686" s="129">
        <f t="shared" si="246"/>
        <v>45400</v>
      </c>
    </row>
    <row r="687" spans="1:7" ht="12.75">
      <c r="A687" s="130" t="s">
        <v>69</v>
      </c>
      <c r="B687" s="100" t="s">
        <v>468</v>
      </c>
      <c r="C687" s="85" t="s">
        <v>70</v>
      </c>
      <c r="D687" s="85">
        <v>900100</v>
      </c>
      <c r="E687" s="102">
        <v>50426.3</v>
      </c>
      <c r="F687" s="102">
        <v>45400</v>
      </c>
      <c r="G687" s="129">
        <v>45400</v>
      </c>
    </row>
    <row r="688" spans="1:7" s="112" customFormat="1" ht="38.25">
      <c r="A688" s="126" t="s">
        <v>781</v>
      </c>
      <c r="B688" s="106" t="s">
        <v>782</v>
      </c>
      <c r="C688" s="93"/>
      <c r="D688" s="93"/>
      <c r="E688" s="103">
        <f>E689</f>
        <v>221</v>
      </c>
      <c r="F688" s="103">
        <f t="shared" ref="F688:G689" si="247">F689</f>
        <v>0</v>
      </c>
      <c r="G688" s="103">
        <f t="shared" si="247"/>
        <v>0</v>
      </c>
    </row>
    <row r="689" spans="1:7" ht="63.75">
      <c r="A689" s="130" t="s">
        <v>783</v>
      </c>
      <c r="B689" s="100" t="s">
        <v>790</v>
      </c>
      <c r="C689" s="85"/>
      <c r="D689" s="85"/>
      <c r="E689" s="102">
        <f>E690</f>
        <v>221</v>
      </c>
      <c r="F689" s="102">
        <f t="shared" si="247"/>
        <v>0</v>
      </c>
      <c r="G689" s="102">
        <f t="shared" si="247"/>
        <v>0</v>
      </c>
    </row>
    <row r="690" spans="1:7" ht="25.5">
      <c r="A690" s="130" t="s">
        <v>67</v>
      </c>
      <c r="B690" s="100" t="s">
        <v>790</v>
      </c>
      <c r="C690" s="85" t="s">
        <v>68</v>
      </c>
      <c r="D690" s="85"/>
      <c r="E690" s="102">
        <f>E691+E692</f>
        <v>221</v>
      </c>
      <c r="F690" s="102">
        <f t="shared" ref="F690:G690" si="248">F691+F692</f>
        <v>0</v>
      </c>
      <c r="G690" s="102">
        <f t="shared" si="248"/>
        <v>0</v>
      </c>
    </row>
    <row r="691" spans="1:7" ht="12.75">
      <c r="A691" s="130" t="s">
        <v>69</v>
      </c>
      <c r="B691" s="100" t="s">
        <v>790</v>
      </c>
      <c r="C691" s="85" t="s">
        <v>70</v>
      </c>
      <c r="D691" s="85">
        <v>900302</v>
      </c>
      <c r="E691" s="102">
        <v>175</v>
      </c>
      <c r="F691" s="102">
        <v>0</v>
      </c>
      <c r="G691" s="129">
        <v>0</v>
      </c>
    </row>
    <row r="692" spans="1:7" ht="12.75">
      <c r="A692" s="130" t="s">
        <v>69</v>
      </c>
      <c r="B692" s="100" t="s">
        <v>790</v>
      </c>
      <c r="C692" s="85" t="s">
        <v>70</v>
      </c>
      <c r="D692" s="85">
        <v>900100</v>
      </c>
      <c r="E692" s="102">
        <v>46</v>
      </c>
      <c r="F692" s="102">
        <v>0</v>
      </c>
      <c r="G692" s="129">
        <v>0</v>
      </c>
    </row>
    <row r="693" spans="1:7" ht="25.5">
      <c r="A693" s="140" t="s">
        <v>469</v>
      </c>
      <c r="B693" s="106" t="s">
        <v>142</v>
      </c>
      <c r="C693" s="93"/>
      <c r="D693" s="93"/>
      <c r="E693" s="103">
        <f>E694+E701+E705+E715+E727</f>
        <v>33383.899999999994</v>
      </c>
      <c r="F693" s="103">
        <f>F694+F701+F705+F715+F727</f>
        <v>35386.300000000003</v>
      </c>
      <c r="G693" s="125">
        <f>G694+G701+G705+G715+G727</f>
        <v>18656.7</v>
      </c>
    </row>
    <row r="694" spans="1:7" ht="12.75">
      <c r="A694" s="140" t="s">
        <v>470</v>
      </c>
      <c r="B694" s="106" t="s">
        <v>471</v>
      </c>
      <c r="C694" s="93"/>
      <c r="D694" s="93"/>
      <c r="E694" s="103">
        <f>E695+E698</f>
        <v>4052.3</v>
      </c>
      <c r="F694" s="103">
        <f>F695+F698</f>
        <v>4080</v>
      </c>
      <c r="G694" s="125">
        <f>G695+G698</f>
        <v>4080</v>
      </c>
    </row>
    <row r="695" spans="1:7" ht="38.25">
      <c r="A695" s="130" t="s">
        <v>472</v>
      </c>
      <c r="B695" s="100" t="s">
        <v>473</v>
      </c>
      <c r="C695" s="85"/>
      <c r="D695" s="85"/>
      <c r="E695" s="102">
        <f t="shared" ref="E695:G696" si="249">E696</f>
        <v>3180</v>
      </c>
      <c r="F695" s="102">
        <f t="shared" si="249"/>
        <v>3180</v>
      </c>
      <c r="G695" s="129">
        <f t="shared" si="249"/>
        <v>3180</v>
      </c>
    </row>
    <row r="696" spans="1:7" ht="12.75">
      <c r="A696" s="130" t="s">
        <v>73</v>
      </c>
      <c r="B696" s="100" t="s">
        <v>473</v>
      </c>
      <c r="C696" s="85" t="s">
        <v>74</v>
      </c>
      <c r="D696" s="85"/>
      <c r="E696" s="102">
        <f t="shared" si="249"/>
        <v>3180</v>
      </c>
      <c r="F696" s="102">
        <f t="shared" si="249"/>
        <v>3180</v>
      </c>
      <c r="G696" s="129">
        <f t="shared" si="249"/>
        <v>3180</v>
      </c>
    </row>
    <row r="697" spans="1:7" ht="17.45" customHeight="1">
      <c r="A697" s="130" t="s">
        <v>75</v>
      </c>
      <c r="B697" s="100" t="s">
        <v>473</v>
      </c>
      <c r="C697" s="85" t="s">
        <v>76</v>
      </c>
      <c r="D697" s="85">
        <v>900100</v>
      </c>
      <c r="E697" s="102">
        <v>3180</v>
      </c>
      <c r="F697" s="102">
        <v>3180</v>
      </c>
      <c r="G697" s="129">
        <v>3180</v>
      </c>
    </row>
    <row r="698" spans="1:7" ht="25.5">
      <c r="A698" s="130" t="s">
        <v>474</v>
      </c>
      <c r="B698" s="100" t="s">
        <v>475</v>
      </c>
      <c r="C698" s="85"/>
      <c r="D698" s="85"/>
      <c r="E698" s="102">
        <f t="shared" ref="E698:G699" si="250">E699</f>
        <v>872.3</v>
      </c>
      <c r="F698" s="102">
        <f t="shared" si="250"/>
        <v>900</v>
      </c>
      <c r="G698" s="129">
        <f t="shared" si="250"/>
        <v>900</v>
      </c>
    </row>
    <row r="699" spans="1:7" ht="12.75">
      <c r="A699" s="130" t="s">
        <v>73</v>
      </c>
      <c r="B699" s="100" t="s">
        <v>475</v>
      </c>
      <c r="C699" s="85" t="s">
        <v>74</v>
      </c>
      <c r="D699" s="85"/>
      <c r="E699" s="102">
        <f t="shared" si="250"/>
        <v>872.3</v>
      </c>
      <c r="F699" s="102">
        <f t="shared" si="250"/>
        <v>900</v>
      </c>
      <c r="G699" s="129">
        <f t="shared" si="250"/>
        <v>900</v>
      </c>
    </row>
    <row r="700" spans="1:7" ht="15.75" customHeight="1">
      <c r="A700" s="130" t="s">
        <v>75</v>
      </c>
      <c r="B700" s="100" t="s">
        <v>475</v>
      </c>
      <c r="C700" s="85" t="s">
        <v>76</v>
      </c>
      <c r="D700" s="85">
        <v>900100</v>
      </c>
      <c r="E700" s="102">
        <v>872.3</v>
      </c>
      <c r="F700" s="102">
        <v>900</v>
      </c>
      <c r="G700" s="129">
        <v>900</v>
      </c>
    </row>
    <row r="701" spans="1:7" ht="12.75">
      <c r="A701" s="140" t="s">
        <v>476</v>
      </c>
      <c r="B701" s="106" t="s">
        <v>477</v>
      </c>
      <c r="C701" s="93"/>
      <c r="D701" s="85"/>
      <c r="E701" s="103">
        <f t="shared" ref="E701:G703" si="251">E702</f>
        <v>212.7</v>
      </c>
      <c r="F701" s="103">
        <f t="shared" si="251"/>
        <v>185</v>
      </c>
      <c r="G701" s="125">
        <f t="shared" si="251"/>
        <v>185</v>
      </c>
    </row>
    <row r="702" spans="1:7" ht="12.75">
      <c r="A702" s="150" t="s">
        <v>478</v>
      </c>
      <c r="B702" s="100" t="s">
        <v>479</v>
      </c>
      <c r="C702" s="85"/>
      <c r="D702" s="85"/>
      <c r="E702" s="102">
        <f t="shared" si="251"/>
        <v>212.7</v>
      </c>
      <c r="F702" s="102">
        <f t="shared" si="251"/>
        <v>185</v>
      </c>
      <c r="G702" s="129">
        <f t="shared" si="251"/>
        <v>185</v>
      </c>
    </row>
    <row r="703" spans="1:7" ht="12.75">
      <c r="A703" s="130" t="s">
        <v>73</v>
      </c>
      <c r="B703" s="100" t="s">
        <v>479</v>
      </c>
      <c r="C703" s="85" t="s">
        <v>74</v>
      </c>
      <c r="D703" s="85"/>
      <c r="E703" s="102">
        <f t="shared" si="251"/>
        <v>212.7</v>
      </c>
      <c r="F703" s="102">
        <f t="shared" si="251"/>
        <v>185</v>
      </c>
      <c r="G703" s="129">
        <f t="shared" si="251"/>
        <v>185</v>
      </c>
    </row>
    <row r="704" spans="1:7" ht="17.45" customHeight="1">
      <c r="A704" s="130" t="s">
        <v>75</v>
      </c>
      <c r="B704" s="100" t="s">
        <v>479</v>
      </c>
      <c r="C704" s="85" t="s">
        <v>76</v>
      </c>
      <c r="D704" s="85">
        <v>900100</v>
      </c>
      <c r="E704" s="102">
        <v>212.7</v>
      </c>
      <c r="F704" s="102">
        <v>185</v>
      </c>
      <c r="G704" s="129">
        <v>185</v>
      </c>
    </row>
    <row r="705" spans="1:7" ht="12.75">
      <c r="A705" s="140" t="s">
        <v>480</v>
      </c>
      <c r="B705" s="106" t="s">
        <v>481</v>
      </c>
      <c r="C705" s="93"/>
      <c r="D705" s="85"/>
      <c r="E705" s="103">
        <f>E706+E709+E712</f>
        <v>2535</v>
      </c>
      <c r="F705" s="103">
        <f t="shared" ref="F705:G705" si="252">F706+F709+F712</f>
        <v>2535</v>
      </c>
      <c r="G705" s="125">
        <f t="shared" si="252"/>
        <v>2535</v>
      </c>
    </row>
    <row r="706" spans="1:7" ht="12.75">
      <c r="A706" s="150" t="s">
        <v>482</v>
      </c>
      <c r="B706" s="100" t="s">
        <v>483</v>
      </c>
      <c r="C706" s="91"/>
      <c r="D706" s="85"/>
      <c r="E706" s="102">
        <f t="shared" ref="E706:G707" si="253">E707</f>
        <v>1920</v>
      </c>
      <c r="F706" s="102">
        <f t="shared" si="253"/>
        <v>1920</v>
      </c>
      <c r="G706" s="129">
        <f t="shared" si="253"/>
        <v>1920</v>
      </c>
    </row>
    <row r="707" spans="1:7" ht="12.75">
      <c r="A707" s="130" t="s">
        <v>73</v>
      </c>
      <c r="B707" s="100" t="s">
        <v>483</v>
      </c>
      <c r="C707" s="85" t="s">
        <v>74</v>
      </c>
      <c r="D707" s="85"/>
      <c r="E707" s="102">
        <f t="shared" si="253"/>
        <v>1920</v>
      </c>
      <c r="F707" s="102">
        <f t="shared" si="253"/>
        <v>1920</v>
      </c>
      <c r="G707" s="129">
        <f t="shared" si="253"/>
        <v>1920</v>
      </c>
    </row>
    <row r="708" spans="1:7" ht="25.5">
      <c r="A708" s="130" t="s">
        <v>75</v>
      </c>
      <c r="B708" s="100" t="s">
        <v>483</v>
      </c>
      <c r="C708" s="85" t="s">
        <v>76</v>
      </c>
      <c r="D708" s="85">
        <v>900100</v>
      </c>
      <c r="E708" s="102">
        <v>1920</v>
      </c>
      <c r="F708" s="102">
        <v>1920</v>
      </c>
      <c r="G708" s="129">
        <v>1920</v>
      </c>
    </row>
    <row r="709" spans="1:7" ht="51">
      <c r="A709" s="150" t="s">
        <v>486</v>
      </c>
      <c r="B709" s="100" t="s">
        <v>484</v>
      </c>
      <c r="C709" s="91"/>
      <c r="D709" s="85"/>
      <c r="E709" s="102">
        <f t="shared" ref="E709:G710" si="254">E710</f>
        <v>600</v>
      </c>
      <c r="F709" s="102">
        <f t="shared" si="254"/>
        <v>600</v>
      </c>
      <c r="G709" s="129">
        <f t="shared" si="254"/>
        <v>600</v>
      </c>
    </row>
    <row r="710" spans="1:7" ht="12.75">
      <c r="A710" s="130" t="s">
        <v>73</v>
      </c>
      <c r="B710" s="100" t="s">
        <v>484</v>
      </c>
      <c r="C710" s="85" t="s">
        <v>74</v>
      </c>
      <c r="D710" s="85"/>
      <c r="E710" s="102">
        <f t="shared" si="254"/>
        <v>600</v>
      </c>
      <c r="F710" s="102">
        <f t="shared" si="254"/>
        <v>600</v>
      </c>
      <c r="G710" s="129">
        <f t="shared" si="254"/>
        <v>600</v>
      </c>
    </row>
    <row r="711" spans="1:7" ht="16.5" customHeight="1">
      <c r="A711" s="130" t="s">
        <v>75</v>
      </c>
      <c r="B711" s="100" t="s">
        <v>484</v>
      </c>
      <c r="C711" s="85" t="s">
        <v>76</v>
      </c>
      <c r="D711" s="85">
        <v>900100</v>
      </c>
      <c r="E711" s="102">
        <v>600</v>
      </c>
      <c r="F711" s="102">
        <v>600</v>
      </c>
      <c r="G711" s="129">
        <v>600</v>
      </c>
    </row>
    <row r="712" spans="1:7" ht="38.25">
      <c r="A712" s="150" t="s">
        <v>487</v>
      </c>
      <c r="B712" s="100" t="s">
        <v>485</v>
      </c>
      <c r="C712" s="91"/>
      <c r="D712" s="85"/>
      <c r="E712" s="102">
        <f t="shared" ref="E712:G713" si="255">E713</f>
        <v>15</v>
      </c>
      <c r="F712" s="102">
        <f t="shared" si="255"/>
        <v>15</v>
      </c>
      <c r="G712" s="129">
        <f t="shared" si="255"/>
        <v>15</v>
      </c>
    </row>
    <row r="713" spans="1:7" ht="12.75">
      <c r="A713" s="130" t="s">
        <v>73</v>
      </c>
      <c r="B713" s="100" t="s">
        <v>485</v>
      </c>
      <c r="C713" s="85" t="s">
        <v>74</v>
      </c>
      <c r="D713" s="85"/>
      <c r="E713" s="102">
        <f t="shared" si="255"/>
        <v>15</v>
      </c>
      <c r="F713" s="102">
        <f t="shared" si="255"/>
        <v>15</v>
      </c>
      <c r="G713" s="129">
        <f t="shared" si="255"/>
        <v>15</v>
      </c>
    </row>
    <row r="714" spans="1:7" ht="19.5" customHeight="1">
      <c r="A714" s="130" t="s">
        <v>75</v>
      </c>
      <c r="B714" s="100" t="s">
        <v>485</v>
      </c>
      <c r="C714" s="85" t="s">
        <v>76</v>
      </c>
      <c r="D714" s="85">
        <v>900100</v>
      </c>
      <c r="E714" s="102">
        <v>15</v>
      </c>
      <c r="F714" s="102">
        <v>15</v>
      </c>
      <c r="G714" s="129">
        <v>15</v>
      </c>
    </row>
    <row r="715" spans="1:7" ht="12.75">
      <c r="A715" s="140" t="s">
        <v>488</v>
      </c>
      <c r="B715" s="106" t="s">
        <v>170</v>
      </c>
      <c r="C715" s="93"/>
      <c r="D715" s="93"/>
      <c r="E715" s="103">
        <f>E716+E723</f>
        <v>6229.7</v>
      </c>
      <c r="F715" s="103">
        <f>F716+F723</f>
        <v>6229.7</v>
      </c>
      <c r="G715" s="125">
        <f>G716+G723</f>
        <v>6229.7</v>
      </c>
    </row>
    <row r="716" spans="1:7" ht="51">
      <c r="A716" s="141" t="s">
        <v>690</v>
      </c>
      <c r="B716" s="100" t="s">
        <v>171</v>
      </c>
      <c r="C716" s="85"/>
      <c r="D716" s="85"/>
      <c r="E716" s="102">
        <f>E717+E720</f>
        <v>5592</v>
      </c>
      <c r="F716" s="102">
        <f>F717+F720</f>
        <v>5592</v>
      </c>
      <c r="G716" s="129">
        <f t="shared" ref="G716" si="256">G717+G720</f>
        <v>5592</v>
      </c>
    </row>
    <row r="717" spans="1:7" ht="12.75">
      <c r="A717" s="130" t="s">
        <v>73</v>
      </c>
      <c r="B717" s="100" t="s">
        <v>171</v>
      </c>
      <c r="C717" s="85" t="s">
        <v>74</v>
      </c>
      <c r="D717" s="85"/>
      <c r="E717" s="102">
        <f>E718+E719</f>
        <v>261</v>
      </c>
      <c r="F717" s="102">
        <f>F718+F719</f>
        <v>261</v>
      </c>
      <c r="G717" s="129">
        <f t="shared" ref="G717" si="257">G718+G719</f>
        <v>261</v>
      </c>
    </row>
    <row r="718" spans="1:7" ht="17.45" customHeight="1">
      <c r="A718" s="130" t="s">
        <v>75</v>
      </c>
      <c r="B718" s="100" t="s">
        <v>171</v>
      </c>
      <c r="C718" s="85" t="s">
        <v>76</v>
      </c>
      <c r="D718" s="85">
        <v>900302</v>
      </c>
      <c r="E718" s="102">
        <v>100.2</v>
      </c>
      <c r="F718" s="102">
        <v>100.5</v>
      </c>
      <c r="G718" s="129">
        <v>100.5</v>
      </c>
    </row>
    <row r="719" spans="1:7" ht="17.45" customHeight="1">
      <c r="A719" s="130" t="s">
        <v>75</v>
      </c>
      <c r="B719" s="100" t="s">
        <v>171</v>
      </c>
      <c r="C719" s="85" t="s">
        <v>76</v>
      </c>
      <c r="D719" s="85">
        <v>900100</v>
      </c>
      <c r="E719" s="102">
        <v>160.80000000000001</v>
      </c>
      <c r="F719" s="102">
        <v>160.5</v>
      </c>
      <c r="G719" s="129">
        <v>160.5</v>
      </c>
    </row>
    <row r="720" spans="1:7" ht="25.5">
      <c r="A720" s="130" t="s">
        <v>67</v>
      </c>
      <c r="B720" s="100" t="s">
        <v>171</v>
      </c>
      <c r="C720" s="85" t="s">
        <v>68</v>
      </c>
      <c r="D720" s="85"/>
      <c r="E720" s="102">
        <f>E721+E722</f>
        <v>5331</v>
      </c>
      <c r="F720" s="102">
        <f t="shared" ref="F720:G720" si="258">F721+F722</f>
        <v>5331</v>
      </c>
      <c r="G720" s="129">
        <f t="shared" si="258"/>
        <v>5331</v>
      </c>
    </row>
    <row r="721" spans="1:7" ht="12.75">
      <c r="A721" s="130" t="s">
        <v>69</v>
      </c>
      <c r="B721" s="100" t="s">
        <v>171</v>
      </c>
      <c r="C721" s="85" t="s">
        <v>70</v>
      </c>
      <c r="D721" s="85">
        <v>900302</v>
      </c>
      <c r="E721" s="102">
        <v>2046.8</v>
      </c>
      <c r="F721" s="102">
        <v>2060.5</v>
      </c>
      <c r="G721" s="129">
        <v>2165.5</v>
      </c>
    </row>
    <row r="722" spans="1:7" ht="12.75">
      <c r="A722" s="130" t="s">
        <v>69</v>
      </c>
      <c r="B722" s="100" t="s">
        <v>171</v>
      </c>
      <c r="C722" s="85" t="s">
        <v>70</v>
      </c>
      <c r="D722" s="85">
        <v>900100</v>
      </c>
      <c r="E722" s="102">
        <v>3284.2</v>
      </c>
      <c r="F722" s="102">
        <v>3270.5</v>
      </c>
      <c r="G722" s="129">
        <v>3165.5</v>
      </c>
    </row>
    <row r="723" spans="1:7" ht="51">
      <c r="A723" s="141" t="s">
        <v>691</v>
      </c>
      <c r="B723" s="100" t="s">
        <v>489</v>
      </c>
      <c r="C723" s="85"/>
      <c r="D723" s="85"/>
      <c r="E723" s="102">
        <f>E724</f>
        <v>637.70000000000005</v>
      </c>
      <c r="F723" s="102">
        <f t="shared" ref="F723:G723" si="259">F724</f>
        <v>637.70000000000005</v>
      </c>
      <c r="G723" s="129">
        <f t="shared" si="259"/>
        <v>637.70000000000005</v>
      </c>
    </row>
    <row r="724" spans="1:7" ht="25.5">
      <c r="A724" s="130" t="s">
        <v>67</v>
      </c>
      <c r="B724" s="100" t="s">
        <v>489</v>
      </c>
      <c r="C724" s="85" t="s">
        <v>68</v>
      </c>
      <c r="D724" s="85"/>
      <c r="E724" s="102">
        <f>SUM(E725:E726)</f>
        <v>637.70000000000005</v>
      </c>
      <c r="F724" s="102">
        <f t="shared" ref="F724:G724" si="260">SUM(F725:F726)</f>
        <v>637.70000000000005</v>
      </c>
      <c r="G724" s="129">
        <f t="shared" si="260"/>
        <v>637.70000000000005</v>
      </c>
    </row>
    <row r="725" spans="1:7" ht="12.75">
      <c r="A725" s="130" t="s">
        <v>69</v>
      </c>
      <c r="B725" s="100" t="s">
        <v>489</v>
      </c>
      <c r="C725" s="85" t="s">
        <v>70</v>
      </c>
      <c r="D725" s="85">
        <v>900100</v>
      </c>
      <c r="E725" s="102">
        <v>637.70000000000005</v>
      </c>
      <c r="F725" s="102">
        <v>637.70000000000005</v>
      </c>
      <c r="G725" s="129">
        <v>637.70000000000005</v>
      </c>
    </row>
    <row r="726" spans="1:7" ht="12.75">
      <c r="A726" s="130" t="s">
        <v>71</v>
      </c>
      <c r="B726" s="100" t="s">
        <v>489</v>
      </c>
      <c r="C726" s="95">
        <v>620</v>
      </c>
      <c r="D726" s="85">
        <v>900100</v>
      </c>
      <c r="E726" s="102"/>
      <c r="F726" s="102"/>
      <c r="G726" s="129"/>
    </row>
    <row r="727" spans="1:7" ht="12.75">
      <c r="A727" s="140" t="s">
        <v>278</v>
      </c>
      <c r="B727" s="106" t="s">
        <v>490</v>
      </c>
      <c r="C727" s="93"/>
      <c r="D727" s="93"/>
      <c r="E727" s="103">
        <f>E733+E737+E741+E728</f>
        <v>20354.199999999997</v>
      </c>
      <c r="F727" s="103">
        <f>F733+F737+F741+F728</f>
        <v>22356.6</v>
      </c>
      <c r="G727" s="125">
        <f>G733+G737+G741+G728</f>
        <v>5627</v>
      </c>
    </row>
    <row r="728" spans="1:7" ht="51">
      <c r="A728" s="141" t="s">
        <v>731</v>
      </c>
      <c r="B728" s="100" t="s">
        <v>732</v>
      </c>
      <c r="C728" s="85"/>
      <c r="D728" s="85"/>
      <c r="E728" s="102">
        <f>E729</f>
        <v>20354.199999999997</v>
      </c>
      <c r="F728" s="102">
        <f>F729</f>
        <v>12626.6</v>
      </c>
      <c r="G728" s="129">
        <f>G729</f>
        <v>0</v>
      </c>
    </row>
    <row r="729" spans="1:7" ht="12.75">
      <c r="A729" s="130" t="s">
        <v>73</v>
      </c>
      <c r="B729" s="100" t="s">
        <v>732</v>
      </c>
      <c r="C729" s="85" t="s">
        <v>74</v>
      </c>
      <c r="D729" s="85"/>
      <c r="E729" s="102">
        <f t="shared" ref="E729" si="261">E730+E731+E732</f>
        <v>20354.199999999997</v>
      </c>
      <c r="F729" s="102">
        <f>F730+F731+F732</f>
        <v>12626.6</v>
      </c>
      <c r="G729" s="129">
        <f t="shared" ref="G729" si="262">G730+G731+G732</f>
        <v>0</v>
      </c>
    </row>
    <row r="730" spans="1:7" ht="25.5">
      <c r="A730" s="130" t="s">
        <v>75</v>
      </c>
      <c r="B730" s="100" t="s">
        <v>732</v>
      </c>
      <c r="C730" s="85" t="s">
        <v>76</v>
      </c>
      <c r="D730" s="85">
        <v>900202</v>
      </c>
      <c r="E730" s="102">
        <v>14893.3</v>
      </c>
      <c r="F730" s="102">
        <v>9239</v>
      </c>
      <c r="G730" s="129">
        <v>0</v>
      </c>
    </row>
    <row r="731" spans="1:7" ht="25.5">
      <c r="A731" s="130" t="s">
        <v>75</v>
      </c>
      <c r="B731" s="100" t="s">
        <v>732</v>
      </c>
      <c r="C731" s="85" t="s">
        <v>76</v>
      </c>
      <c r="D731" s="85">
        <v>900302</v>
      </c>
      <c r="E731" s="102">
        <v>4964.3999999999996</v>
      </c>
      <c r="F731" s="102">
        <v>3079.6</v>
      </c>
      <c r="G731" s="129">
        <v>0</v>
      </c>
    </row>
    <row r="732" spans="1:7" ht="25.5">
      <c r="A732" s="130" t="s">
        <v>75</v>
      </c>
      <c r="B732" s="100" t="s">
        <v>732</v>
      </c>
      <c r="C732" s="85">
        <v>240</v>
      </c>
      <c r="D732" s="85">
        <v>900100</v>
      </c>
      <c r="E732" s="102">
        <v>496.5</v>
      </c>
      <c r="F732" s="102">
        <v>308</v>
      </c>
      <c r="G732" s="129">
        <v>0</v>
      </c>
    </row>
    <row r="733" spans="1:7" ht="76.5">
      <c r="A733" s="130" t="s">
        <v>729</v>
      </c>
      <c r="B733" s="100" t="s">
        <v>730</v>
      </c>
      <c r="C733" s="85"/>
      <c r="D733" s="85"/>
      <c r="E733" s="102">
        <f>E734</f>
        <v>0</v>
      </c>
      <c r="F733" s="102">
        <f t="shared" ref="F733:G733" si="263">F734</f>
        <v>2828</v>
      </c>
      <c r="G733" s="129">
        <f t="shared" si="263"/>
        <v>0</v>
      </c>
    </row>
    <row r="734" spans="1:7" ht="12.75">
      <c r="A734" s="130" t="s">
        <v>73</v>
      </c>
      <c r="B734" s="100" t="s">
        <v>730</v>
      </c>
      <c r="C734" s="85" t="s">
        <v>74</v>
      </c>
      <c r="D734" s="85"/>
      <c r="E734" s="102">
        <f>E735+E736</f>
        <v>0</v>
      </c>
      <c r="F734" s="102">
        <f>F735+F736</f>
        <v>2828</v>
      </c>
      <c r="G734" s="129">
        <f>G735+G736</f>
        <v>0</v>
      </c>
    </row>
    <row r="735" spans="1:7" ht="25.5">
      <c r="A735" s="130" t="s">
        <v>75</v>
      </c>
      <c r="B735" s="100" t="s">
        <v>730</v>
      </c>
      <c r="C735" s="85" t="s">
        <v>76</v>
      </c>
      <c r="D735" s="85">
        <v>900302</v>
      </c>
      <c r="E735" s="102">
        <v>0</v>
      </c>
      <c r="F735" s="102">
        <v>2545.1999999999998</v>
      </c>
      <c r="G735" s="129">
        <v>0</v>
      </c>
    </row>
    <row r="736" spans="1:7" ht="25.5">
      <c r="A736" s="130" t="s">
        <v>75</v>
      </c>
      <c r="B736" s="100" t="s">
        <v>730</v>
      </c>
      <c r="C736" s="85" t="s">
        <v>76</v>
      </c>
      <c r="D736" s="85">
        <v>900100</v>
      </c>
      <c r="E736" s="102"/>
      <c r="F736" s="173">
        <v>282.8</v>
      </c>
      <c r="G736" s="145"/>
    </row>
    <row r="737" spans="1:7" ht="25.5">
      <c r="A737" s="141" t="s">
        <v>734</v>
      </c>
      <c r="B737" s="100" t="s">
        <v>491</v>
      </c>
      <c r="C737" s="85"/>
      <c r="D737" s="85"/>
      <c r="E737" s="102">
        <f>E738</f>
        <v>0</v>
      </c>
      <c r="F737" s="102">
        <f t="shared" ref="F737:G737" si="264">F738</f>
        <v>2459</v>
      </c>
      <c r="G737" s="129">
        <f t="shared" si="264"/>
        <v>0</v>
      </c>
    </row>
    <row r="738" spans="1:7" ht="12.75">
      <c r="A738" s="130" t="s">
        <v>73</v>
      </c>
      <c r="B738" s="100" t="s">
        <v>491</v>
      </c>
      <c r="C738" s="85" t="s">
        <v>74</v>
      </c>
      <c r="D738" s="85"/>
      <c r="E738" s="102">
        <f>E739+E740</f>
        <v>0</v>
      </c>
      <c r="F738" s="173">
        <f>F739+F740</f>
        <v>2459</v>
      </c>
      <c r="G738" s="145">
        <f t="shared" ref="G738" si="265">G739+G740</f>
        <v>0</v>
      </c>
    </row>
    <row r="739" spans="1:7" ht="25.5">
      <c r="A739" s="130" t="s">
        <v>75</v>
      </c>
      <c r="B739" s="100" t="s">
        <v>491</v>
      </c>
      <c r="C739" s="85" t="s">
        <v>76</v>
      </c>
      <c r="D739" s="85">
        <v>900302</v>
      </c>
      <c r="E739" s="102">
        <v>0</v>
      </c>
      <c r="F739" s="173">
        <v>1954</v>
      </c>
      <c r="G739" s="145">
        <v>0</v>
      </c>
    </row>
    <row r="740" spans="1:7" ht="25.5">
      <c r="A740" s="130" t="s">
        <v>75</v>
      </c>
      <c r="B740" s="100" t="s">
        <v>491</v>
      </c>
      <c r="C740" s="85" t="s">
        <v>76</v>
      </c>
      <c r="D740" s="85">
        <v>900100</v>
      </c>
      <c r="E740" s="102"/>
      <c r="F740" s="173">
        <v>505</v>
      </c>
      <c r="G740" s="145"/>
    </row>
    <row r="741" spans="1:7" ht="25.5">
      <c r="A741" s="141" t="s">
        <v>173</v>
      </c>
      <c r="B741" s="100" t="s">
        <v>492</v>
      </c>
      <c r="C741" s="85"/>
      <c r="D741" s="85"/>
      <c r="E741" s="102">
        <f>E742</f>
        <v>0</v>
      </c>
      <c r="F741" s="102">
        <f t="shared" ref="F741:G741" si="266">F742</f>
        <v>4443</v>
      </c>
      <c r="G741" s="129">
        <f t="shared" si="266"/>
        <v>5627</v>
      </c>
    </row>
    <row r="742" spans="1:7" ht="12.75">
      <c r="A742" s="130" t="s">
        <v>73</v>
      </c>
      <c r="B742" s="109" t="s">
        <v>174</v>
      </c>
      <c r="C742" s="85" t="s">
        <v>74</v>
      </c>
      <c r="D742" s="85"/>
      <c r="E742" s="102">
        <f>E743+E744</f>
        <v>0</v>
      </c>
      <c r="F742" s="173">
        <f>F743+F744</f>
        <v>4443</v>
      </c>
      <c r="G742" s="145">
        <f t="shared" ref="G742" si="267">G743+G744</f>
        <v>5627</v>
      </c>
    </row>
    <row r="743" spans="1:7" ht="25.5">
      <c r="A743" s="130" t="s">
        <v>75</v>
      </c>
      <c r="B743" s="109" t="s">
        <v>174</v>
      </c>
      <c r="C743" s="85" t="s">
        <v>76</v>
      </c>
      <c r="D743" s="85">
        <v>900302</v>
      </c>
      <c r="E743" s="102">
        <v>0</v>
      </c>
      <c r="F743" s="102">
        <v>3532</v>
      </c>
      <c r="G743" s="145">
        <v>4473</v>
      </c>
    </row>
    <row r="744" spans="1:7" ht="25.5">
      <c r="A744" s="130" t="s">
        <v>75</v>
      </c>
      <c r="B744" s="109" t="s">
        <v>174</v>
      </c>
      <c r="C744" s="85" t="s">
        <v>76</v>
      </c>
      <c r="D744" s="85">
        <v>900100</v>
      </c>
      <c r="E744" s="102"/>
      <c r="F744" s="173">
        <v>911</v>
      </c>
      <c r="G744" s="145">
        <v>1154</v>
      </c>
    </row>
    <row r="745" spans="1:7" ht="15.75" customHeight="1">
      <c r="A745" s="151" t="s">
        <v>350</v>
      </c>
      <c r="B745" s="106" t="s">
        <v>126</v>
      </c>
      <c r="C745" s="88"/>
      <c r="D745" s="88"/>
      <c r="E745" s="103">
        <f>E746+E751</f>
        <v>2824.6</v>
      </c>
      <c r="F745" s="103">
        <f>F746+F751</f>
        <v>3324.6</v>
      </c>
      <c r="G745" s="125">
        <f t="shared" ref="G745" si="268">G746+G751</f>
        <v>3324.6</v>
      </c>
    </row>
    <row r="746" spans="1:7" ht="15" customHeight="1">
      <c r="A746" s="151" t="s">
        <v>632</v>
      </c>
      <c r="B746" s="106" t="s">
        <v>351</v>
      </c>
      <c r="C746" s="90"/>
      <c r="D746" s="90"/>
      <c r="E746" s="103">
        <f t="shared" ref="E746:G749" si="269">E747</f>
        <v>0</v>
      </c>
      <c r="F746" s="103">
        <f t="shared" si="269"/>
        <v>1000</v>
      </c>
      <c r="G746" s="125">
        <f t="shared" si="269"/>
        <v>1000</v>
      </c>
    </row>
    <row r="747" spans="1:7" s="112" customFormat="1" ht="29.25" customHeight="1">
      <c r="A747" s="126" t="s">
        <v>531</v>
      </c>
      <c r="B747" s="106" t="s">
        <v>532</v>
      </c>
      <c r="C747" s="93"/>
      <c r="D747" s="93"/>
      <c r="E747" s="103">
        <f t="shared" si="269"/>
        <v>0</v>
      </c>
      <c r="F747" s="103">
        <f t="shared" si="269"/>
        <v>1000</v>
      </c>
      <c r="G747" s="125">
        <f t="shared" si="269"/>
        <v>1000</v>
      </c>
    </row>
    <row r="748" spans="1:7" ht="38.25" customHeight="1">
      <c r="A748" s="130" t="s">
        <v>352</v>
      </c>
      <c r="B748" s="100" t="s">
        <v>533</v>
      </c>
      <c r="C748" s="85"/>
      <c r="D748" s="85"/>
      <c r="E748" s="102">
        <f t="shared" si="269"/>
        <v>0</v>
      </c>
      <c r="F748" s="102">
        <f t="shared" si="269"/>
        <v>1000</v>
      </c>
      <c r="G748" s="129">
        <f t="shared" si="269"/>
        <v>1000</v>
      </c>
    </row>
    <row r="749" spans="1:7" ht="18" customHeight="1">
      <c r="A749" s="130" t="s">
        <v>73</v>
      </c>
      <c r="B749" s="100" t="s">
        <v>533</v>
      </c>
      <c r="C749" s="85" t="s">
        <v>74</v>
      </c>
      <c r="D749" s="85"/>
      <c r="E749" s="102">
        <f t="shared" si="269"/>
        <v>0</v>
      </c>
      <c r="F749" s="102">
        <f t="shared" si="269"/>
        <v>1000</v>
      </c>
      <c r="G749" s="129">
        <f t="shared" si="269"/>
        <v>1000</v>
      </c>
    </row>
    <row r="750" spans="1:7" ht="18" customHeight="1">
      <c r="A750" s="130" t="s">
        <v>75</v>
      </c>
      <c r="B750" s="100" t="s">
        <v>533</v>
      </c>
      <c r="C750" s="85" t="s">
        <v>76</v>
      </c>
      <c r="D750" s="85">
        <v>900100</v>
      </c>
      <c r="E750" s="102">
        <v>0</v>
      </c>
      <c r="F750" s="102">
        <v>1000</v>
      </c>
      <c r="G750" s="129">
        <v>1000</v>
      </c>
    </row>
    <row r="751" spans="1:7" ht="20.25" customHeight="1">
      <c r="A751" s="151" t="s">
        <v>751</v>
      </c>
      <c r="B751" s="106" t="s">
        <v>353</v>
      </c>
      <c r="C751" s="81"/>
      <c r="D751" s="81"/>
      <c r="E751" s="175">
        <f>E752+E761</f>
        <v>2824.6</v>
      </c>
      <c r="F751" s="175">
        <f>F752+F761</f>
        <v>2324.6</v>
      </c>
      <c r="G751" s="176">
        <f>G752+G761</f>
        <v>2324.6</v>
      </c>
    </row>
    <row r="752" spans="1:7" ht="38.25">
      <c r="A752" s="159" t="s">
        <v>752</v>
      </c>
      <c r="B752" s="106" t="s">
        <v>354</v>
      </c>
      <c r="C752" s="81"/>
      <c r="D752" s="81"/>
      <c r="E752" s="175">
        <f>E753+E758</f>
        <v>1824.6</v>
      </c>
      <c r="F752" s="175">
        <f>F753+F758</f>
        <v>1824.6</v>
      </c>
      <c r="G752" s="176">
        <f>G753+G758</f>
        <v>1824.6</v>
      </c>
    </row>
    <row r="753" spans="1:7" ht="89.25">
      <c r="A753" s="160" t="s">
        <v>561</v>
      </c>
      <c r="B753" s="100" t="s">
        <v>355</v>
      </c>
      <c r="C753" s="110"/>
      <c r="D753" s="110"/>
      <c r="E753" s="170">
        <f>E754+E756</f>
        <v>1434</v>
      </c>
      <c r="F753" s="170">
        <f t="shared" ref="F753:G753" si="270">F754+F756</f>
        <v>1434</v>
      </c>
      <c r="G753" s="171">
        <f t="shared" si="270"/>
        <v>1434</v>
      </c>
    </row>
    <row r="754" spans="1:7" ht="38.25">
      <c r="A754" s="130" t="s">
        <v>81</v>
      </c>
      <c r="B754" s="100" t="s">
        <v>355</v>
      </c>
      <c r="C754" s="110">
        <v>100</v>
      </c>
      <c r="D754" s="110"/>
      <c r="E754" s="170">
        <f t="shared" ref="E754:G754" si="271">E755</f>
        <v>1218.9000000000001</v>
      </c>
      <c r="F754" s="170">
        <f t="shared" si="271"/>
        <v>1218.9000000000001</v>
      </c>
      <c r="G754" s="171">
        <f t="shared" si="271"/>
        <v>1218.9000000000001</v>
      </c>
    </row>
    <row r="755" spans="1:7" ht="12.75">
      <c r="A755" s="130" t="s">
        <v>83</v>
      </c>
      <c r="B755" s="100" t="s">
        <v>355</v>
      </c>
      <c r="C755" s="110">
        <v>120</v>
      </c>
      <c r="D755" s="110">
        <v>900303</v>
      </c>
      <c r="E755" s="170">
        <v>1218.9000000000001</v>
      </c>
      <c r="F755" s="170">
        <v>1218.9000000000001</v>
      </c>
      <c r="G755" s="171">
        <v>1218.9000000000001</v>
      </c>
    </row>
    <row r="756" spans="1:7" ht="12.75">
      <c r="A756" s="130" t="s">
        <v>73</v>
      </c>
      <c r="B756" s="100" t="s">
        <v>355</v>
      </c>
      <c r="C756" s="85" t="s">
        <v>74</v>
      </c>
      <c r="D756" s="110"/>
      <c r="E756" s="170">
        <f>E757</f>
        <v>215.1</v>
      </c>
      <c r="F756" s="170">
        <f t="shared" ref="F756:G756" si="272">F757</f>
        <v>215.1</v>
      </c>
      <c r="G756" s="171">
        <f t="shared" si="272"/>
        <v>215.1</v>
      </c>
    </row>
    <row r="757" spans="1:7" ht="25.5">
      <c r="A757" s="130" t="s">
        <v>75</v>
      </c>
      <c r="B757" s="100" t="s">
        <v>355</v>
      </c>
      <c r="C757" s="85" t="s">
        <v>76</v>
      </c>
      <c r="D757" s="110">
        <v>900303</v>
      </c>
      <c r="E757" s="170">
        <v>215.1</v>
      </c>
      <c r="F757" s="170">
        <v>215.1</v>
      </c>
      <c r="G757" s="171">
        <v>215.1</v>
      </c>
    </row>
    <row r="758" spans="1:7" ht="89.25">
      <c r="A758" s="160" t="s">
        <v>626</v>
      </c>
      <c r="B758" s="100" t="s">
        <v>356</v>
      </c>
      <c r="C758" s="110"/>
      <c r="D758" s="110"/>
      <c r="E758" s="170">
        <f>E759</f>
        <v>390.6</v>
      </c>
      <c r="F758" s="170">
        <f t="shared" ref="F758:G758" si="273">F759</f>
        <v>390.6</v>
      </c>
      <c r="G758" s="171">
        <f t="shared" si="273"/>
        <v>390.6</v>
      </c>
    </row>
    <row r="759" spans="1:7" ht="38.25">
      <c r="A759" s="130" t="s">
        <v>81</v>
      </c>
      <c r="B759" s="100" t="s">
        <v>356</v>
      </c>
      <c r="C759" s="110">
        <v>100</v>
      </c>
      <c r="D759" s="110"/>
      <c r="E759" s="170">
        <f>E760</f>
        <v>390.6</v>
      </c>
      <c r="F759" s="170">
        <f>F760</f>
        <v>390.6</v>
      </c>
      <c r="G759" s="171">
        <f>G760</f>
        <v>390.6</v>
      </c>
    </row>
    <row r="760" spans="1:7" ht="12.75">
      <c r="A760" s="130" t="s">
        <v>83</v>
      </c>
      <c r="B760" s="100" t="s">
        <v>356</v>
      </c>
      <c r="C760" s="110">
        <v>120</v>
      </c>
      <c r="D760" s="85">
        <v>900100</v>
      </c>
      <c r="E760" s="170">
        <v>390.6</v>
      </c>
      <c r="F760" s="170">
        <v>390.6</v>
      </c>
      <c r="G760" s="171">
        <v>390.6</v>
      </c>
    </row>
    <row r="761" spans="1:7" ht="25.5">
      <c r="A761" s="161" t="s">
        <v>753</v>
      </c>
      <c r="B761" s="106" t="s">
        <v>357</v>
      </c>
      <c r="C761" s="88"/>
      <c r="D761" s="88"/>
      <c r="E761" s="103">
        <f t="shared" ref="E761:G763" si="274">E762</f>
        <v>1000</v>
      </c>
      <c r="F761" s="103">
        <f t="shared" si="274"/>
        <v>500</v>
      </c>
      <c r="G761" s="125">
        <f t="shared" si="274"/>
        <v>500</v>
      </c>
    </row>
    <row r="762" spans="1:7" ht="25.5">
      <c r="A762" s="162" t="s">
        <v>358</v>
      </c>
      <c r="B762" s="100" t="s">
        <v>359</v>
      </c>
      <c r="C762" s="90"/>
      <c r="D762" s="90"/>
      <c r="E762" s="102">
        <f t="shared" si="274"/>
        <v>1000</v>
      </c>
      <c r="F762" s="102">
        <f t="shared" si="274"/>
        <v>500</v>
      </c>
      <c r="G762" s="129">
        <f t="shared" si="274"/>
        <v>500</v>
      </c>
    </row>
    <row r="763" spans="1:7" ht="12.75">
      <c r="A763" s="130" t="s">
        <v>73</v>
      </c>
      <c r="B763" s="100" t="s">
        <v>359</v>
      </c>
      <c r="C763" s="85" t="s">
        <v>74</v>
      </c>
      <c r="D763" s="85"/>
      <c r="E763" s="102">
        <f t="shared" si="274"/>
        <v>1000</v>
      </c>
      <c r="F763" s="102">
        <f t="shared" si="274"/>
        <v>500</v>
      </c>
      <c r="G763" s="129">
        <f t="shared" si="274"/>
        <v>500</v>
      </c>
    </row>
    <row r="764" spans="1:7" ht="20.25" customHeight="1">
      <c r="A764" s="130" t="s">
        <v>75</v>
      </c>
      <c r="B764" s="100" t="s">
        <v>359</v>
      </c>
      <c r="C764" s="85" t="s">
        <v>76</v>
      </c>
      <c r="D764" s="85">
        <v>900100</v>
      </c>
      <c r="E764" s="102">
        <v>1000</v>
      </c>
      <c r="F764" s="102">
        <v>500</v>
      </c>
      <c r="G764" s="129">
        <v>500</v>
      </c>
    </row>
    <row r="765" spans="1:7" s="112" customFormat="1" ht="18" customHeight="1">
      <c r="A765" s="126" t="s">
        <v>534</v>
      </c>
      <c r="B765" s="106" t="s">
        <v>535</v>
      </c>
      <c r="C765" s="93"/>
      <c r="D765" s="93"/>
      <c r="E765" s="103">
        <f>E766+E794+E810</f>
        <v>340845.30000000005</v>
      </c>
      <c r="F765" s="103">
        <f>F766+F794+F810</f>
        <v>223473.6</v>
      </c>
      <c r="G765" s="125">
        <f>G766+G794+G810</f>
        <v>220297.1</v>
      </c>
    </row>
    <row r="766" spans="1:7" s="112" customFormat="1" ht="20.25" customHeight="1">
      <c r="A766" s="140" t="s">
        <v>536</v>
      </c>
      <c r="B766" s="106" t="s">
        <v>538</v>
      </c>
      <c r="C766" s="93"/>
      <c r="D766" s="93"/>
      <c r="E766" s="103">
        <f>E767+E781</f>
        <v>109051.70000000001</v>
      </c>
      <c r="F766" s="103">
        <f>F767+F781</f>
        <v>46963.100000000006</v>
      </c>
      <c r="G766" s="125">
        <f>G767+G781</f>
        <v>76739.100000000006</v>
      </c>
    </row>
    <row r="767" spans="1:7" ht="27" customHeight="1">
      <c r="A767" s="155" t="s">
        <v>537</v>
      </c>
      <c r="B767" s="106" t="s">
        <v>539</v>
      </c>
      <c r="C767" s="93"/>
      <c r="D767" s="93"/>
      <c r="E767" s="103">
        <f>E775+E778+E771+E768</f>
        <v>58782.8</v>
      </c>
      <c r="F767" s="103">
        <f t="shared" ref="F767:G767" si="275">F775+F778</f>
        <v>29015</v>
      </c>
      <c r="G767" s="125">
        <f t="shared" si="275"/>
        <v>59900.7</v>
      </c>
    </row>
    <row r="768" spans="1:7" ht="27" customHeight="1">
      <c r="A768" s="142" t="s">
        <v>774</v>
      </c>
      <c r="B768" s="100" t="s">
        <v>773</v>
      </c>
      <c r="C768" s="93"/>
      <c r="D768" s="93"/>
      <c r="E768" s="102">
        <f>E769</f>
        <v>11100</v>
      </c>
      <c r="F768" s="102">
        <f t="shared" ref="F768:G769" si="276">F769</f>
        <v>0</v>
      </c>
      <c r="G768" s="129">
        <f t="shared" si="276"/>
        <v>0</v>
      </c>
    </row>
    <row r="769" spans="1:7" ht="27" customHeight="1">
      <c r="A769" s="130" t="s">
        <v>73</v>
      </c>
      <c r="B769" s="100" t="s">
        <v>773</v>
      </c>
      <c r="C769" s="85" t="s">
        <v>74</v>
      </c>
      <c r="D769" s="85"/>
      <c r="E769" s="102">
        <f>E770</f>
        <v>11100</v>
      </c>
      <c r="F769" s="102">
        <f t="shared" si="276"/>
        <v>0</v>
      </c>
      <c r="G769" s="129">
        <f t="shared" si="276"/>
        <v>0</v>
      </c>
    </row>
    <row r="770" spans="1:7" ht="27" customHeight="1">
      <c r="A770" s="130" t="s">
        <v>75</v>
      </c>
      <c r="B770" s="100" t="s">
        <v>773</v>
      </c>
      <c r="C770" s="85" t="s">
        <v>76</v>
      </c>
      <c r="D770" s="85">
        <v>900100</v>
      </c>
      <c r="E770" s="102">
        <v>11100</v>
      </c>
      <c r="F770" s="102">
        <v>0</v>
      </c>
      <c r="G770" s="129">
        <v>0</v>
      </c>
    </row>
    <row r="771" spans="1:7" ht="27" customHeight="1">
      <c r="A771" s="156" t="s">
        <v>759</v>
      </c>
      <c r="B771" s="100" t="s">
        <v>758</v>
      </c>
      <c r="C771" s="93"/>
      <c r="D771" s="93"/>
      <c r="E771" s="102">
        <f>E772</f>
        <v>6219.2000000000007</v>
      </c>
      <c r="F771" s="102">
        <f t="shared" ref="F771:G771" si="277">F772</f>
        <v>0</v>
      </c>
      <c r="G771" s="129">
        <f t="shared" si="277"/>
        <v>0</v>
      </c>
    </row>
    <row r="772" spans="1:7" ht="27" customHeight="1">
      <c r="A772" s="130" t="s">
        <v>73</v>
      </c>
      <c r="B772" s="100" t="s">
        <v>758</v>
      </c>
      <c r="C772" s="85">
        <v>200</v>
      </c>
      <c r="D772" s="93"/>
      <c r="E772" s="102">
        <f>E773+E774</f>
        <v>6219.2000000000007</v>
      </c>
      <c r="F772" s="102">
        <f t="shared" ref="F772:G772" si="278">F773+F774</f>
        <v>0</v>
      </c>
      <c r="G772" s="129">
        <f t="shared" si="278"/>
        <v>0</v>
      </c>
    </row>
    <row r="773" spans="1:7" ht="27" customHeight="1">
      <c r="A773" s="130" t="s">
        <v>75</v>
      </c>
      <c r="B773" s="100" t="s">
        <v>758</v>
      </c>
      <c r="C773" s="178">
        <v>240</v>
      </c>
      <c r="D773" s="178">
        <v>900302</v>
      </c>
      <c r="E773" s="102">
        <v>4944.3</v>
      </c>
      <c r="F773" s="102">
        <v>0</v>
      </c>
      <c r="G773" s="129">
        <v>0</v>
      </c>
    </row>
    <row r="774" spans="1:7" ht="27" customHeight="1">
      <c r="A774" s="130" t="s">
        <v>75</v>
      </c>
      <c r="B774" s="100" t="s">
        <v>758</v>
      </c>
      <c r="C774" s="85">
        <v>240</v>
      </c>
      <c r="D774" s="85">
        <v>900100</v>
      </c>
      <c r="E774" s="102">
        <v>1274.9000000000001</v>
      </c>
      <c r="F774" s="102">
        <v>0</v>
      </c>
      <c r="G774" s="129">
        <v>0</v>
      </c>
    </row>
    <row r="775" spans="1:7" ht="29.25" customHeight="1">
      <c r="A775" s="163" t="s">
        <v>676</v>
      </c>
      <c r="B775" s="104" t="s">
        <v>540</v>
      </c>
      <c r="C775" s="85"/>
      <c r="D775" s="85"/>
      <c r="E775" s="102">
        <f>E776</f>
        <v>32861.800000000003</v>
      </c>
      <c r="F775" s="102">
        <f t="shared" ref="F775:G776" si="279">F776</f>
        <v>22015</v>
      </c>
      <c r="G775" s="129">
        <f t="shared" si="279"/>
        <v>52900.7</v>
      </c>
    </row>
    <row r="776" spans="1:7" ht="27.75" customHeight="1">
      <c r="A776" s="130" t="s">
        <v>73</v>
      </c>
      <c r="B776" s="104" t="s">
        <v>540</v>
      </c>
      <c r="C776" s="85" t="s">
        <v>74</v>
      </c>
      <c r="D776" s="85"/>
      <c r="E776" s="102">
        <f>E777</f>
        <v>32861.800000000003</v>
      </c>
      <c r="F776" s="102">
        <f t="shared" si="279"/>
        <v>22015</v>
      </c>
      <c r="G776" s="129">
        <f t="shared" si="279"/>
        <v>52900.7</v>
      </c>
    </row>
    <row r="777" spans="1:7" ht="27" customHeight="1">
      <c r="A777" s="130" t="s">
        <v>75</v>
      </c>
      <c r="B777" s="104" t="s">
        <v>540</v>
      </c>
      <c r="C777" s="85" t="s">
        <v>76</v>
      </c>
      <c r="D777" s="85">
        <v>900100</v>
      </c>
      <c r="E777" s="102">
        <v>32861.800000000003</v>
      </c>
      <c r="F777" s="102">
        <v>22015</v>
      </c>
      <c r="G777" s="129">
        <v>52900.7</v>
      </c>
    </row>
    <row r="778" spans="1:7" ht="27" customHeight="1">
      <c r="A778" s="130" t="s">
        <v>720</v>
      </c>
      <c r="B778" s="104" t="s">
        <v>719</v>
      </c>
      <c r="C778" s="85"/>
      <c r="D778" s="85"/>
      <c r="E778" s="102">
        <f>E779</f>
        <v>8601.7999999999993</v>
      </c>
      <c r="F778" s="102">
        <f t="shared" ref="F778:G779" si="280">F779</f>
        <v>7000</v>
      </c>
      <c r="G778" s="129">
        <f t="shared" si="280"/>
        <v>7000</v>
      </c>
    </row>
    <row r="779" spans="1:7" ht="27" customHeight="1">
      <c r="A779" s="130" t="s">
        <v>73</v>
      </c>
      <c r="B779" s="104" t="s">
        <v>719</v>
      </c>
      <c r="C779" s="85" t="s">
        <v>74</v>
      </c>
      <c r="D779" s="85"/>
      <c r="E779" s="102">
        <f>E780</f>
        <v>8601.7999999999993</v>
      </c>
      <c r="F779" s="102">
        <f t="shared" si="280"/>
        <v>7000</v>
      </c>
      <c r="G779" s="129">
        <f t="shared" si="280"/>
        <v>7000</v>
      </c>
    </row>
    <row r="780" spans="1:7" ht="27" customHeight="1">
      <c r="A780" s="130" t="s">
        <v>75</v>
      </c>
      <c r="B780" s="104" t="s">
        <v>719</v>
      </c>
      <c r="C780" s="85" t="s">
        <v>76</v>
      </c>
      <c r="D780" s="85">
        <v>900100</v>
      </c>
      <c r="E780" s="102">
        <v>8601.7999999999993</v>
      </c>
      <c r="F780" s="102">
        <v>7000</v>
      </c>
      <c r="G780" s="129">
        <v>7000</v>
      </c>
    </row>
    <row r="781" spans="1:7" s="112" customFormat="1" ht="20.25" customHeight="1">
      <c r="A781" s="126" t="s">
        <v>541</v>
      </c>
      <c r="B781" s="106" t="s">
        <v>542</v>
      </c>
      <c r="C781" s="93"/>
      <c r="D781" s="93"/>
      <c r="E781" s="103">
        <f>E782+E786+E790</f>
        <v>50268.9</v>
      </c>
      <c r="F781" s="103">
        <f t="shared" ref="F781:G781" si="281">F782+F786+F790</f>
        <v>17948.100000000002</v>
      </c>
      <c r="G781" s="125">
        <f t="shared" si="281"/>
        <v>16838.400000000001</v>
      </c>
    </row>
    <row r="782" spans="1:7" ht="33" customHeight="1">
      <c r="A782" s="130" t="s">
        <v>708</v>
      </c>
      <c r="B782" s="100" t="s">
        <v>707</v>
      </c>
      <c r="C782" s="85"/>
      <c r="D782" s="85"/>
      <c r="E782" s="102">
        <f>E783</f>
        <v>11111.1</v>
      </c>
      <c r="F782" s="102">
        <f t="shared" ref="F782:G783" si="282">F783</f>
        <v>0</v>
      </c>
      <c r="G782" s="129">
        <f t="shared" si="282"/>
        <v>0</v>
      </c>
    </row>
    <row r="783" spans="1:7" ht="20.25" customHeight="1">
      <c r="A783" s="130" t="s">
        <v>73</v>
      </c>
      <c r="B783" s="100" t="s">
        <v>707</v>
      </c>
      <c r="C783" s="85" t="s">
        <v>74</v>
      </c>
      <c r="D783" s="85"/>
      <c r="E783" s="102">
        <f>E784+E785</f>
        <v>11111.1</v>
      </c>
      <c r="F783" s="102">
        <f t="shared" si="282"/>
        <v>0</v>
      </c>
      <c r="G783" s="129">
        <f t="shared" si="282"/>
        <v>0</v>
      </c>
    </row>
    <row r="784" spans="1:7" ht="20.25" customHeight="1">
      <c r="A784" s="130" t="s">
        <v>75</v>
      </c>
      <c r="B784" s="100" t="s">
        <v>707</v>
      </c>
      <c r="C784" s="85" t="s">
        <v>76</v>
      </c>
      <c r="D784" s="85">
        <v>900302</v>
      </c>
      <c r="E784" s="102">
        <v>11000</v>
      </c>
      <c r="F784" s="102">
        <v>0</v>
      </c>
      <c r="G784" s="129">
        <v>0</v>
      </c>
    </row>
    <row r="785" spans="1:7" ht="23.25" customHeight="1">
      <c r="A785" s="130" t="s">
        <v>75</v>
      </c>
      <c r="B785" s="100" t="s">
        <v>707</v>
      </c>
      <c r="C785" s="85" t="s">
        <v>76</v>
      </c>
      <c r="D785" s="85">
        <v>900100</v>
      </c>
      <c r="E785" s="102">
        <v>111.1</v>
      </c>
      <c r="F785" s="102">
        <v>0</v>
      </c>
      <c r="G785" s="129">
        <v>0</v>
      </c>
    </row>
    <row r="786" spans="1:7" ht="34.5" customHeight="1">
      <c r="A786" s="130" t="s">
        <v>796</v>
      </c>
      <c r="B786" s="100" t="s">
        <v>742</v>
      </c>
      <c r="C786" s="85"/>
      <c r="D786" s="85"/>
      <c r="E786" s="102">
        <f>E787</f>
        <v>11639</v>
      </c>
      <c r="F786" s="102">
        <f t="shared" ref="F786:G786" si="283">F787</f>
        <v>17948.100000000002</v>
      </c>
      <c r="G786" s="129">
        <f t="shared" si="283"/>
        <v>16838.400000000001</v>
      </c>
    </row>
    <row r="787" spans="1:7" ht="23.25" customHeight="1">
      <c r="A787" s="130" t="s">
        <v>73</v>
      </c>
      <c r="B787" s="100" t="s">
        <v>742</v>
      </c>
      <c r="C787" s="85" t="s">
        <v>74</v>
      </c>
      <c r="D787" s="85"/>
      <c r="E787" s="102">
        <f>E788+E789</f>
        <v>11639</v>
      </c>
      <c r="F787" s="102">
        <f t="shared" ref="F787:G787" si="284">F788+F789</f>
        <v>17948.100000000002</v>
      </c>
      <c r="G787" s="129">
        <f t="shared" si="284"/>
        <v>16838.400000000001</v>
      </c>
    </row>
    <row r="788" spans="1:7" ht="23.25" customHeight="1">
      <c r="A788" s="130" t="s">
        <v>75</v>
      </c>
      <c r="B788" s="100" t="s">
        <v>742</v>
      </c>
      <c r="C788" s="85" t="s">
        <v>76</v>
      </c>
      <c r="D788" s="85">
        <v>900302</v>
      </c>
      <c r="E788" s="102">
        <v>9253</v>
      </c>
      <c r="F788" s="102">
        <v>14268.7</v>
      </c>
      <c r="G788" s="177">
        <v>13386.5</v>
      </c>
    </row>
    <row r="789" spans="1:7" ht="23.25" customHeight="1">
      <c r="A789" s="130" t="s">
        <v>75</v>
      </c>
      <c r="B789" s="100" t="s">
        <v>742</v>
      </c>
      <c r="C789" s="85" t="s">
        <v>76</v>
      </c>
      <c r="D789" s="85">
        <v>900100</v>
      </c>
      <c r="E789" s="102">
        <v>2386</v>
      </c>
      <c r="F789" s="102">
        <v>3679.4</v>
      </c>
      <c r="G789" s="177">
        <v>3451.9</v>
      </c>
    </row>
    <row r="790" spans="1:7" ht="23.25" customHeight="1">
      <c r="A790" s="130" t="s">
        <v>741</v>
      </c>
      <c r="B790" s="100" t="s">
        <v>743</v>
      </c>
      <c r="C790" s="85"/>
      <c r="D790" s="85"/>
      <c r="E790" s="102">
        <f>E791</f>
        <v>27518.800000000003</v>
      </c>
      <c r="F790" s="102">
        <f t="shared" ref="F790:G790" si="285">F791</f>
        <v>0</v>
      </c>
      <c r="G790" s="129">
        <f t="shared" si="285"/>
        <v>0</v>
      </c>
    </row>
    <row r="791" spans="1:7" ht="23.25" customHeight="1">
      <c r="A791" s="130" t="s">
        <v>73</v>
      </c>
      <c r="B791" s="100" t="s">
        <v>743</v>
      </c>
      <c r="C791" s="85" t="s">
        <v>74</v>
      </c>
      <c r="D791" s="85"/>
      <c r="E791" s="102">
        <f>E792+E793</f>
        <v>27518.800000000003</v>
      </c>
      <c r="F791" s="102">
        <f t="shared" ref="F791:G791" si="286">F792+F793</f>
        <v>0</v>
      </c>
      <c r="G791" s="129">
        <f t="shared" si="286"/>
        <v>0</v>
      </c>
    </row>
    <row r="792" spans="1:7" ht="23.25" customHeight="1">
      <c r="A792" s="130" t="s">
        <v>75</v>
      </c>
      <c r="B792" s="100" t="s">
        <v>743</v>
      </c>
      <c r="C792" s="85" t="s">
        <v>76</v>
      </c>
      <c r="D792" s="85">
        <v>900302</v>
      </c>
      <c r="E792" s="102">
        <v>21877.4</v>
      </c>
      <c r="F792" s="102">
        <v>0</v>
      </c>
      <c r="G792" s="129">
        <v>0</v>
      </c>
    </row>
    <row r="793" spans="1:7" ht="23.25" customHeight="1">
      <c r="A793" s="130" t="s">
        <v>75</v>
      </c>
      <c r="B793" s="100" t="s">
        <v>743</v>
      </c>
      <c r="C793" s="85" t="s">
        <v>76</v>
      </c>
      <c r="D793" s="85">
        <v>900100</v>
      </c>
      <c r="E793" s="102">
        <v>5641.4</v>
      </c>
      <c r="F793" s="102">
        <v>0</v>
      </c>
      <c r="G793" s="129">
        <v>0</v>
      </c>
    </row>
    <row r="794" spans="1:7" s="112" customFormat="1" ht="20.25" customHeight="1">
      <c r="A794" s="140" t="s">
        <v>543</v>
      </c>
      <c r="B794" s="106" t="s">
        <v>544</v>
      </c>
      <c r="C794" s="93"/>
      <c r="D794" s="93"/>
      <c r="E794" s="103">
        <f>E795</f>
        <v>203122.6</v>
      </c>
      <c r="F794" s="103">
        <f t="shared" ref="F794:G794" si="287">F795</f>
        <v>176510.5</v>
      </c>
      <c r="G794" s="125">
        <f t="shared" si="287"/>
        <v>143558</v>
      </c>
    </row>
    <row r="795" spans="1:7" s="112" customFormat="1" ht="27" customHeight="1">
      <c r="A795" s="155" t="s">
        <v>545</v>
      </c>
      <c r="B795" s="106" t="s">
        <v>546</v>
      </c>
      <c r="C795" s="93"/>
      <c r="D795" s="93"/>
      <c r="E795" s="103">
        <f>E796+E807+E801+E804</f>
        <v>203122.6</v>
      </c>
      <c r="F795" s="103">
        <f t="shared" ref="F795:G795" si="288">F796+F807+F801+F804</f>
        <v>176510.5</v>
      </c>
      <c r="G795" s="125">
        <f t="shared" si="288"/>
        <v>143558</v>
      </c>
    </row>
    <row r="796" spans="1:7" ht="32.25" customHeight="1">
      <c r="A796" s="142" t="s">
        <v>587</v>
      </c>
      <c r="B796" s="100" t="s">
        <v>586</v>
      </c>
      <c r="C796" s="85"/>
      <c r="D796" s="85"/>
      <c r="E796" s="102">
        <f>E797+E799</f>
        <v>5290</v>
      </c>
      <c r="F796" s="102">
        <f t="shared" ref="F796:G796" si="289">F797+F799</f>
        <v>5790</v>
      </c>
      <c r="G796" s="129">
        <f t="shared" si="289"/>
        <v>5790</v>
      </c>
    </row>
    <row r="797" spans="1:7" ht="20.25" customHeight="1">
      <c r="A797" s="130" t="s">
        <v>73</v>
      </c>
      <c r="B797" s="100" t="s">
        <v>586</v>
      </c>
      <c r="C797" s="85" t="s">
        <v>74</v>
      </c>
      <c r="D797" s="85"/>
      <c r="E797" s="102">
        <f>E798</f>
        <v>4290</v>
      </c>
      <c r="F797" s="102">
        <f t="shared" ref="F797:G797" si="290">F798</f>
        <v>4790</v>
      </c>
      <c r="G797" s="129">
        <f t="shared" si="290"/>
        <v>4790</v>
      </c>
    </row>
    <row r="798" spans="1:7" ht="20.25" customHeight="1">
      <c r="A798" s="130" t="s">
        <v>75</v>
      </c>
      <c r="B798" s="100" t="s">
        <v>586</v>
      </c>
      <c r="C798" s="85" t="s">
        <v>76</v>
      </c>
      <c r="D798" s="85">
        <v>900100</v>
      </c>
      <c r="E798" s="102">
        <v>4290</v>
      </c>
      <c r="F798" s="102">
        <v>4790</v>
      </c>
      <c r="G798" s="129">
        <v>4790</v>
      </c>
    </row>
    <row r="799" spans="1:7" ht="30" customHeight="1">
      <c r="A799" s="130" t="s">
        <v>67</v>
      </c>
      <c r="B799" s="100" t="s">
        <v>586</v>
      </c>
      <c r="C799" s="85">
        <v>600</v>
      </c>
      <c r="D799" s="85"/>
      <c r="E799" s="102">
        <f>E800</f>
        <v>1000</v>
      </c>
      <c r="F799" s="102">
        <f t="shared" ref="F799:G799" si="291">F800</f>
        <v>1000</v>
      </c>
      <c r="G799" s="129">
        <f t="shared" si="291"/>
        <v>1000</v>
      </c>
    </row>
    <row r="800" spans="1:7" ht="20.25" customHeight="1">
      <c r="A800" s="130" t="s">
        <v>69</v>
      </c>
      <c r="B800" s="100" t="s">
        <v>586</v>
      </c>
      <c r="C800" s="85">
        <v>610</v>
      </c>
      <c r="D800" s="85">
        <v>900100</v>
      </c>
      <c r="E800" s="102">
        <v>1000</v>
      </c>
      <c r="F800" s="102">
        <v>1000</v>
      </c>
      <c r="G800" s="129">
        <v>1000</v>
      </c>
    </row>
    <row r="801" spans="1:7" ht="30" customHeight="1">
      <c r="A801" s="142" t="s">
        <v>588</v>
      </c>
      <c r="B801" s="100" t="s">
        <v>589</v>
      </c>
      <c r="C801" s="85"/>
      <c r="D801" s="85"/>
      <c r="E801" s="102">
        <f>E802</f>
        <v>63200</v>
      </c>
      <c r="F801" s="102">
        <f t="shared" ref="F801:G802" si="292">F802</f>
        <v>61032.4</v>
      </c>
      <c r="G801" s="129">
        <f t="shared" si="292"/>
        <v>40000</v>
      </c>
    </row>
    <row r="802" spans="1:7" ht="20.25" customHeight="1">
      <c r="A802" s="130" t="s">
        <v>73</v>
      </c>
      <c r="B802" s="100" t="s">
        <v>589</v>
      </c>
      <c r="C802" s="85" t="s">
        <v>74</v>
      </c>
      <c r="D802" s="85"/>
      <c r="E802" s="102">
        <f>E803</f>
        <v>63200</v>
      </c>
      <c r="F802" s="102">
        <f t="shared" si="292"/>
        <v>61032.4</v>
      </c>
      <c r="G802" s="129">
        <f t="shared" si="292"/>
        <v>40000</v>
      </c>
    </row>
    <row r="803" spans="1:7" ht="27" customHeight="1">
      <c r="A803" s="130" t="s">
        <v>75</v>
      </c>
      <c r="B803" s="100" t="s">
        <v>589</v>
      </c>
      <c r="C803" s="85" t="s">
        <v>76</v>
      </c>
      <c r="D803" s="85">
        <v>900100</v>
      </c>
      <c r="E803" s="102">
        <v>63200</v>
      </c>
      <c r="F803" s="102">
        <v>61032.4</v>
      </c>
      <c r="G803" s="129">
        <v>40000</v>
      </c>
    </row>
    <row r="804" spans="1:7" ht="32.25" customHeight="1">
      <c r="A804" s="144" t="s">
        <v>639</v>
      </c>
      <c r="B804" s="100" t="s">
        <v>638</v>
      </c>
      <c r="C804" s="85"/>
      <c r="D804" s="85"/>
      <c r="E804" s="102">
        <f t="shared" ref="E804:G805" si="293">E805</f>
        <v>35000</v>
      </c>
      <c r="F804" s="102">
        <f t="shared" si="293"/>
        <v>21920.1</v>
      </c>
      <c r="G804" s="129">
        <f t="shared" si="293"/>
        <v>10000</v>
      </c>
    </row>
    <row r="805" spans="1:7" ht="27" customHeight="1">
      <c r="A805" s="130" t="s">
        <v>73</v>
      </c>
      <c r="B805" s="100" t="s">
        <v>638</v>
      </c>
      <c r="C805" s="85" t="s">
        <v>74</v>
      </c>
      <c r="D805" s="85"/>
      <c r="E805" s="102">
        <f t="shared" si="293"/>
        <v>35000</v>
      </c>
      <c r="F805" s="102">
        <f t="shared" si="293"/>
        <v>21920.1</v>
      </c>
      <c r="G805" s="129">
        <f t="shared" si="293"/>
        <v>10000</v>
      </c>
    </row>
    <row r="806" spans="1:7" ht="27" customHeight="1">
      <c r="A806" s="130" t="s">
        <v>75</v>
      </c>
      <c r="B806" s="100" t="s">
        <v>638</v>
      </c>
      <c r="C806" s="85" t="s">
        <v>76</v>
      </c>
      <c r="D806" s="85">
        <v>900100</v>
      </c>
      <c r="E806" s="102">
        <v>35000</v>
      </c>
      <c r="F806" s="102">
        <v>21920.1</v>
      </c>
      <c r="G806" s="129">
        <v>10000</v>
      </c>
    </row>
    <row r="807" spans="1:7" ht="25.5" customHeight="1">
      <c r="A807" s="142" t="s">
        <v>547</v>
      </c>
      <c r="B807" s="100" t="s">
        <v>548</v>
      </c>
      <c r="C807" s="85"/>
      <c r="D807" s="85"/>
      <c r="E807" s="102">
        <f>E808</f>
        <v>99632.6</v>
      </c>
      <c r="F807" s="102">
        <f t="shared" ref="F807:G808" si="294">F808</f>
        <v>87768</v>
      </c>
      <c r="G807" s="129">
        <f t="shared" si="294"/>
        <v>87768</v>
      </c>
    </row>
    <row r="808" spans="1:7" ht="25.5" customHeight="1">
      <c r="A808" s="130" t="s">
        <v>67</v>
      </c>
      <c r="B808" s="100" t="s">
        <v>548</v>
      </c>
      <c r="C808" s="85">
        <v>600</v>
      </c>
      <c r="D808" s="85"/>
      <c r="E808" s="102">
        <f>E809</f>
        <v>99632.6</v>
      </c>
      <c r="F808" s="102">
        <f t="shared" si="294"/>
        <v>87768</v>
      </c>
      <c r="G808" s="129">
        <f t="shared" si="294"/>
        <v>87768</v>
      </c>
    </row>
    <row r="809" spans="1:7" ht="16.5" customHeight="1">
      <c r="A809" s="130" t="s">
        <v>69</v>
      </c>
      <c r="B809" s="100" t="s">
        <v>548</v>
      </c>
      <c r="C809" s="85">
        <v>610</v>
      </c>
      <c r="D809" s="85">
        <v>900100</v>
      </c>
      <c r="E809" s="102">
        <v>99632.6</v>
      </c>
      <c r="F809" s="102">
        <v>87768</v>
      </c>
      <c r="G809" s="129">
        <v>87768</v>
      </c>
    </row>
    <row r="810" spans="1:7" s="112" customFormat="1" ht="36.75" customHeight="1">
      <c r="A810" s="140" t="s">
        <v>677</v>
      </c>
      <c r="B810" s="106" t="s">
        <v>549</v>
      </c>
      <c r="C810" s="93"/>
      <c r="D810" s="93"/>
      <c r="E810" s="103">
        <f>E811</f>
        <v>28671</v>
      </c>
      <c r="F810" s="103">
        <f t="shared" ref="F810:G810" si="295">F811</f>
        <v>0</v>
      </c>
      <c r="G810" s="125">
        <f t="shared" si="295"/>
        <v>0</v>
      </c>
    </row>
    <row r="811" spans="1:7" s="112" customFormat="1" ht="30" customHeight="1">
      <c r="A811" s="155" t="s">
        <v>550</v>
      </c>
      <c r="B811" s="106" t="s">
        <v>551</v>
      </c>
      <c r="C811" s="93"/>
      <c r="D811" s="93"/>
      <c r="E811" s="103">
        <f>E812+E816</f>
        <v>28671</v>
      </c>
      <c r="F811" s="103">
        <f t="shared" ref="F811:G811" si="296">F812+F816</f>
        <v>0</v>
      </c>
      <c r="G811" s="125">
        <f t="shared" si="296"/>
        <v>0</v>
      </c>
    </row>
    <row r="812" spans="1:7" ht="18" customHeight="1">
      <c r="A812" s="142" t="s">
        <v>552</v>
      </c>
      <c r="B812" s="100" t="s">
        <v>553</v>
      </c>
      <c r="C812" s="85"/>
      <c r="D812" s="85"/>
      <c r="E812" s="102">
        <f>E813</f>
        <v>28671</v>
      </c>
      <c r="F812" s="102">
        <f t="shared" ref="F812:G812" si="297">F813</f>
        <v>0</v>
      </c>
      <c r="G812" s="129">
        <f t="shared" si="297"/>
        <v>0</v>
      </c>
    </row>
    <row r="813" spans="1:7" ht="15" customHeight="1">
      <c r="A813" s="130" t="s">
        <v>90</v>
      </c>
      <c r="B813" s="100" t="s">
        <v>553</v>
      </c>
      <c r="C813" s="85">
        <v>800</v>
      </c>
      <c r="D813" s="85"/>
      <c r="E813" s="102">
        <f>E814+E815</f>
        <v>28671</v>
      </c>
      <c r="F813" s="102">
        <f t="shared" ref="F813:G813" si="298">F814+F815</f>
        <v>0</v>
      </c>
      <c r="G813" s="129">
        <f t="shared" si="298"/>
        <v>0</v>
      </c>
    </row>
    <row r="814" spans="1:7" ht="25.5" customHeight="1">
      <c r="A814" s="130" t="s">
        <v>96</v>
      </c>
      <c r="B814" s="100" t="s">
        <v>553</v>
      </c>
      <c r="C814" s="85">
        <v>810</v>
      </c>
      <c r="D814" s="85">
        <v>900302</v>
      </c>
      <c r="E814" s="102">
        <v>22793.4</v>
      </c>
      <c r="F814" s="102">
        <v>0</v>
      </c>
      <c r="G814" s="129">
        <v>0</v>
      </c>
    </row>
    <row r="815" spans="1:7" ht="26.45" customHeight="1">
      <c r="A815" s="130" t="s">
        <v>96</v>
      </c>
      <c r="B815" s="100" t="s">
        <v>553</v>
      </c>
      <c r="C815" s="85">
        <v>810</v>
      </c>
      <c r="D815" s="85">
        <v>900100</v>
      </c>
      <c r="E815" s="102">
        <v>5877.6</v>
      </c>
      <c r="F815" s="102">
        <v>0</v>
      </c>
      <c r="G815" s="129">
        <v>0</v>
      </c>
    </row>
    <row r="816" spans="1:7" ht="20.25" customHeight="1">
      <c r="A816" s="130" t="s">
        <v>761</v>
      </c>
      <c r="B816" s="100" t="s">
        <v>760</v>
      </c>
      <c r="C816" s="85"/>
      <c r="D816" s="85"/>
      <c r="E816" s="102">
        <f>E817</f>
        <v>0</v>
      </c>
      <c r="F816" s="102">
        <f t="shared" ref="F816:G817" si="299">F817</f>
        <v>0</v>
      </c>
      <c r="G816" s="129">
        <f t="shared" si="299"/>
        <v>0</v>
      </c>
    </row>
    <row r="817" spans="1:7" ht="26.45" customHeight="1">
      <c r="A817" s="130" t="s">
        <v>96</v>
      </c>
      <c r="B817" s="100" t="s">
        <v>760</v>
      </c>
      <c r="C817" s="85">
        <v>800</v>
      </c>
      <c r="D817" s="85"/>
      <c r="E817" s="102">
        <f>E818</f>
        <v>0</v>
      </c>
      <c r="F817" s="102">
        <f t="shared" si="299"/>
        <v>0</v>
      </c>
      <c r="G817" s="129">
        <f t="shared" si="299"/>
        <v>0</v>
      </c>
    </row>
    <row r="818" spans="1:7" ht="26.45" customHeight="1">
      <c r="A818" s="130" t="s">
        <v>96</v>
      </c>
      <c r="B818" s="100" t="s">
        <v>760</v>
      </c>
      <c r="C818" s="85">
        <v>810</v>
      </c>
      <c r="D818" s="85">
        <v>900100</v>
      </c>
      <c r="E818" s="102">
        <v>0</v>
      </c>
      <c r="F818" s="102">
        <v>0</v>
      </c>
      <c r="G818" s="129">
        <v>0</v>
      </c>
    </row>
    <row r="819" spans="1:7" s="112" customFormat="1" ht="20.25" customHeight="1">
      <c r="A819" s="137" t="s">
        <v>554</v>
      </c>
      <c r="B819" s="114" t="s">
        <v>555</v>
      </c>
      <c r="C819" s="93"/>
      <c r="D819" s="93"/>
      <c r="E819" s="103">
        <f t="shared" ref="E819:G821" si="300">E820</f>
        <v>0</v>
      </c>
      <c r="F819" s="103">
        <f t="shared" si="300"/>
        <v>290000</v>
      </c>
      <c r="G819" s="125">
        <f t="shared" si="300"/>
        <v>261021.59999999998</v>
      </c>
    </row>
    <row r="820" spans="1:7" s="112" customFormat="1" ht="22.7" customHeight="1">
      <c r="A820" s="137" t="s">
        <v>556</v>
      </c>
      <c r="B820" s="114" t="s">
        <v>557</v>
      </c>
      <c r="C820" s="93"/>
      <c r="D820" s="93"/>
      <c r="E820" s="103">
        <f t="shared" si="300"/>
        <v>0</v>
      </c>
      <c r="F820" s="103">
        <f t="shared" si="300"/>
        <v>290000</v>
      </c>
      <c r="G820" s="125">
        <f t="shared" si="300"/>
        <v>261021.59999999998</v>
      </c>
    </row>
    <row r="821" spans="1:7" s="112" customFormat="1" ht="20.25" customHeight="1">
      <c r="A821" s="164" t="s">
        <v>242</v>
      </c>
      <c r="B821" s="114" t="s">
        <v>558</v>
      </c>
      <c r="C821" s="93"/>
      <c r="D821" s="93"/>
      <c r="E821" s="103">
        <f>E822</f>
        <v>0</v>
      </c>
      <c r="F821" s="103">
        <f t="shared" si="300"/>
        <v>290000</v>
      </c>
      <c r="G821" s="125">
        <f t="shared" si="300"/>
        <v>261021.59999999998</v>
      </c>
    </row>
    <row r="822" spans="1:7" ht="20.25" customHeight="1">
      <c r="A822" s="150" t="s">
        <v>559</v>
      </c>
      <c r="B822" s="113" t="s">
        <v>560</v>
      </c>
      <c r="C822" s="85"/>
      <c r="D822" s="85"/>
      <c r="E822" s="102">
        <f>E823</f>
        <v>0</v>
      </c>
      <c r="F822" s="102">
        <f>F823</f>
        <v>290000</v>
      </c>
      <c r="G822" s="129">
        <f>G823</f>
        <v>261021.59999999998</v>
      </c>
    </row>
    <row r="823" spans="1:7" ht="20.25" customHeight="1">
      <c r="A823" s="130" t="s">
        <v>59</v>
      </c>
      <c r="B823" s="113" t="s">
        <v>560</v>
      </c>
      <c r="C823" s="85">
        <v>400</v>
      </c>
      <c r="D823" s="85"/>
      <c r="E823" s="102">
        <f t="shared" ref="E823" si="301">E824+E825</f>
        <v>0</v>
      </c>
      <c r="F823" s="102">
        <f t="shared" ref="F823" si="302">F824+F825</f>
        <v>290000</v>
      </c>
      <c r="G823" s="129">
        <f t="shared" ref="G823" si="303">G824+G825</f>
        <v>261021.59999999998</v>
      </c>
    </row>
    <row r="824" spans="1:7" ht="20.25" customHeight="1">
      <c r="A824" s="130" t="s">
        <v>61</v>
      </c>
      <c r="B824" s="113" t="s">
        <v>560</v>
      </c>
      <c r="C824" s="85">
        <v>410</v>
      </c>
      <c r="D824" s="85">
        <v>900302</v>
      </c>
      <c r="E824" s="102">
        <v>0</v>
      </c>
      <c r="F824" s="102">
        <v>288780</v>
      </c>
      <c r="G824" s="129">
        <v>259874.8</v>
      </c>
    </row>
    <row r="825" spans="1:7" ht="20.25" customHeight="1">
      <c r="A825" s="130" t="s">
        <v>61</v>
      </c>
      <c r="B825" s="113" t="s">
        <v>560</v>
      </c>
      <c r="C825" s="85">
        <v>410</v>
      </c>
      <c r="D825" s="85">
        <v>900100</v>
      </c>
      <c r="E825" s="102"/>
      <c r="F825" s="102">
        <v>1220</v>
      </c>
      <c r="G825" s="129">
        <v>1146.8</v>
      </c>
    </row>
    <row r="826" spans="1:7" ht="20.25" customHeight="1">
      <c r="A826" s="126" t="s">
        <v>762</v>
      </c>
      <c r="B826" s="114" t="s">
        <v>763</v>
      </c>
      <c r="C826" s="85"/>
      <c r="D826" s="85"/>
      <c r="E826" s="103">
        <f>E827</f>
        <v>5268.4</v>
      </c>
      <c r="F826" s="103">
        <f t="shared" ref="F826:G827" si="304">F827</f>
        <v>0</v>
      </c>
      <c r="G826" s="125">
        <f t="shared" si="304"/>
        <v>0</v>
      </c>
    </row>
    <row r="827" spans="1:7" ht="33" customHeight="1">
      <c r="A827" s="140" t="s">
        <v>764</v>
      </c>
      <c r="B827" s="106" t="s">
        <v>765</v>
      </c>
      <c r="C827" s="85"/>
      <c r="D827" s="85"/>
      <c r="E827" s="103">
        <f>E828</f>
        <v>5268.4</v>
      </c>
      <c r="F827" s="103">
        <f t="shared" si="304"/>
        <v>0</v>
      </c>
      <c r="G827" s="125">
        <f t="shared" si="304"/>
        <v>0</v>
      </c>
    </row>
    <row r="828" spans="1:7" ht="30.75" customHeight="1">
      <c r="A828" s="143" t="s">
        <v>766</v>
      </c>
      <c r="B828" s="106" t="s">
        <v>767</v>
      </c>
      <c r="C828" s="85"/>
      <c r="D828" s="85"/>
      <c r="E828" s="103">
        <f>E835+E829+E832</f>
        <v>5268.4</v>
      </c>
      <c r="F828" s="103">
        <f>F835</f>
        <v>0</v>
      </c>
      <c r="G828" s="103">
        <f>G835</f>
        <v>0</v>
      </c>
    </row>
    <row r="829" spans="1:7" ht="30.75" customHeight="1">
      <c r="A829" s="192" t="s">
        <v>784</v>
      </c>
      <c r="B829" s="100" t="s">
        <v>785</v>
      </c>
      <c r="C829" s="85"/>
      <c r="D829" s="85"/>
      <c r="E829" s="102">
        <f>E830</f>
        <v>3951</v>
      </c>
      <c r="F829" s="102">
        <f t="shared" ref="F829:G830" si="305">F830</f>
        <v>0</v>
      </c>
      <c r="G829" s="102">
        <f t="shared" si="305"/>
        <v>0</v>
      </c>
    </row>
    <row r="830" spans="1:7" ht="17.25" customHeight="1">
      <c r="A830" s="193" t="s">
        <v>59</v>
      </c>
      <c r="B830" s="100" t="s">
        <v>785</v>
      </c>
      <c r="C830" s="85">
        <v>400</v>
      </c>
      <c r="D830" s="85"/>
      <c r="E830" s="102">
        <f>E831</f>
        <v>3951</v>
      </c>
      <c r="F830" s="102">
        <f t="shared" si="305"/>
        <v>0</v>
      </c>
      <c r="G830" s="102">
        <f t="shared" si="305"/>
        <v>0</v>
      </c>
    </row>
    <row r="831" spans="1:7" ht="22.5" customHeight="1">
      <c r="A831" s="193" t="s">
        <v>61</v>
      </c>
      <c r="B831" s="100" t="s">
        <v>785</v>
      </c>
      <c r="C831" s="85">
        <v>410</v>
      </c>
      <c r="D831" s="85">
        <v>900302</v>
      </c>
      <c r="E831" s="102">
        <v>3951</v>
      </c>
      <c r="F831" s="102">
        <v>0</v>
      </c>
      <c r="G831" s="102">
        <v>0</v>
      </c>
    </row>
    <row r="832" spans="1:7" ht="22.5" customHeight="1">
      <c r="A832" s="192" t="s">
        <v>784</v>
      </c>
      <c r="B832" s="100" t="s">
        <v>786</v>
      </c>
      <c r="C832" s="85"/>
      <c r="D832" s="85"/>
      <c r="E832" s="102">
        <f>E833</f>
        <v>1078.5999999999999</v>
      </c>
      <c r="F832" s="102">
        <f t="shared" ref="F832:G833" si="306">F833</f>
        <v>0</v>
      </c>
      <c r="G832" s="102">
        <f t="shared" si="306"/>
        <v>0</v>
      </c>
    </row>
    <row r="833" spans="1:7" ht="22.5" customHeight="1">
      <c r="A833" s="193" t="s">
        <v>59</v>
      </c>
      <c r="B833" s="100" t="s">
        <v>786</v>
      </c>
      <c r="C833" s="85">
        <v>400</v>
      </c>
      <c r="D833" s="85"/>
      <c r="E833" s="102">
        <f>E834</f>
        <v>1078.5999999999999</v>
      </c>
      <c r="F833" s="102">
        <f t="shared" si="306"/>
        <v>0</v>
      </c>
      <c r="G833" s="102">
        <f t="shared" si="306"/>
        <v>0</v>
      </c>
    </row>
    <row r="834" spans="1:7" ht="22.5" customHeight="1">
      <c r="A834" s="193" t="s">
        <v>61</v>
      </c>
      <c r="B834" s="100" t="s">
        <v>786</v>
      </c>
      <c r="C834" s="85">
        <v>410</v>
      </c>
      <c r="D834" s="85">
        <v>900302</v>
      </c>
      <c r="E834" s="102">
        <v>1078.5999999999999</v>
      </c>
      <c r="F834" s="102">
        <v>0</v>
      </c>
      <c r="G834" s="102">
        <v>0</v>
      </c>
    </row>
    <row r="835" spans="1:7" ht="33.75" customHeight="1">
      <c r="A835" s="192" t="s">
        <v>784</v>
      </c>
      <c r="B835" s="100" t="s">
        <v>787</v>
      </c>
      <c r="C835" s="85"/>
      <c r="D835" s="85"/>
      <c r="E835" s="102">
        <f>E836</f>
        <v>238.8</v>
      </c>
      <c r="F835" s="102">
        <f t="shared" ref="F835:G836" si="307">F836</f>
        <v>0</v>
      </c>
      <c r="G835" s="102">
        <f t="shared" si="307"/>
        <v>0</v>
      </c>
    </row>
    <row r="836" spans="1:7" ht="20.25" customHeight="1">
      <c r="A836" s="193" t="s">
        <v>59</v>
      </c>
      <c r="B836" s="100" t="s">
        <v>787</v>
      </c>
      <c r="C836" s="85">
        <v>400</v>
      </c>
      <c r="D836" s="85"/>
      <c r="E836" s="102">
        <f>E837</f>
        <v>238.8</v>
      </c>
      <c r="F836" s="102">
        <f t="shared" si="307"/>
        <v>0</v>
      </c>
      <c r="G836" s="102">
        <f t="shared" si="307"/>
        <v>0</v>
      </c>
    </row>
    <row r="837" spans="1:7" ht="20.25" customHeight="1">
      <c r="A837" s="193" t="s">
        <v>61</v>
      </c>
      <c r="B837" s="100" t="s">
        <v>787</v>
      </c>
      <c r="C837" s="85">
        <v>410</v>
      </c>
      <c r="D837" s="85">
        <v>900100</v>
      </c>
      <c r="E837" s="102">
        <v>238.8</v>
      </c>
      <c r="F837" s="102">
        <v>0</v>
      </c>
      <c r="G837" s="102">
        <v>0</v>
      </c>
    </row>
    <row r="838" spans="1:7" ht="17.45" customHeight="1">
      <c r="A838" s="126" t="s">
        <v>110</v>
      </c>
      <c r="B838" s="100"/>
      <c r="C838" s="85"/>
      <c r="D838" s="85"/>
      <c r="E838" s="103">
        <f>E10+E16+E80+E245+E298+E321+E347+E375+E430+E460+E514+E520+E594+E651+E682+E745+E765+E819+E826</f>
        <v>3202394.4000000008</v>
      </c>
      <c r="F838" s="103">
        <f>F10+F16+F80+F245+F298+F321+F347+F375+F430+F460+F514+F520+F594+F651+F682+F745+F765+F819+F826</f>
        <v>3196623.8</v>
      </c>
      <c r="G838" s="103">
        <f>G10+G16+G80+G245+G298+G321+G347+G375+G430+G460+G514+G520+G594+G651+G682+G745+G765+G819+G826</f>
        <v>3135483.7000000007</v>
      </c>
    </row>
    <row r="839" spans="1:7" ht="25.5">
      <c r="A839" s="165" t="s">
        <v>396</v>
      </c>
      <c r="B839" s="111" t="s">
        <v>143</v>
      </c>
      <c r="C839" s="88"/>
      <c r="D839" s="88"/>
      <c r="E839" s="103">
        <f>E840+E843+E846+E851+E854</f>
        <v>12801.8</v>
      </c>
      <c r="F839" s="103">
        <f>F840+F843+F846+F851+F854</f>
        <v>12801.8</v>
      </c>
      <c r="G839" s="125">
        <f>G840+G843+G846+G851+G854</f>
        <v>12801.8</v>
      </c>
    </row>
    <row r="840" spans="1:7" s="112" customFormat="1" ht="14.25" customHeight="1">
      <c r="A840" s="141" t="s">
        <v>397</v>
      </c>
      <c r="B840" s="100" t="s">
        <v>398</v>
      </c>
      <c r="C840" s="96"/>
      <c r="D840" s="96"/>
      <c r="E840" s="102">
        <f t="shared" ref="E840:G841" si="308">E841</f>
        <v>1995.3</v>
      </c>
      <c r="F840" s="102">
        <f t="shared" si="308"/>
        <v>1995.3</v>
      </c>
      <c r="G840" s="129">
        <f t="shared" si="308"/>
        <v>1995.3</v>
      </c>
    </row>
    <row r="841" spans="1:7" ht="38.25">
      <c r="A841" s="130" t="s">
        <v>81</v>
      </c>
      <c r="B841" s="84" t="s">
        <v>398</v>
      </c>
      <c r="C841" s="85" t="s">
        <v>82</v>
      </c>
      <c r="D841" s="85"/>
      <c r="E841" s="102">
        <f t="shared" si="308"/>
        <v>1995.3</v>
      </c>
      <c r="F841" s="102">
        <f t="shared" si="308"/>
        <v>1995.3</v>
      </c>
      <c r="G841" s="129">
        <f t="shared" si="308"/>
        <v>1995.3</v>
      </c>
    </row>
    <row r="842" spans="1:7" ht="12.75">
      <c r="A842" s="130" t="s">
        <v>83</v>
      </c>
      <c r="B842" s="84" t="s">
        <v>398</v>
      </c>
      <c r="C842" s="85" t="s">
        <v>84</v>
      </c>
      <c r="D842" s="85">
        <v>900100</v>
      </c>
      <c r="E842" s="102">
        <v>1995.3</v>
      </c>
      <c r="F842" s="102">
        <v>1995.3</v>
      </c>
      <c r="G842" s="129">
        <v>1995.3</v>
      </c>
    </row>
    <row r="843" spans="1:7" ht="12.75">
      <c r="A843" s="141" t="s">
        <v>631</v>
      </c>
      <c r="B843" s="100" t="s">
        <v>399</v>
      </c>
      <c r="C843" s="85"/>
      <c r="D843" s="85"/>
      <c r="E843" s="102">
        <f t="shared" ref="E843:G843" si="309">E844</f>
        <v>1544.3</v>
      </c>
      <c r="F843" s="102">
        <f t="shared" si="309"/>
        <v>1544.3</v>
      </c>
      <c r="G843" s="129">
        <f t="shared" si="309"/>
        <v>1544.3</v>
      </c>
    </row>
    <row r="844" spans="1:7" ht="38.25">
      <c r="A844" s="130" t="s">
        <v>81</v>
      </c>
      <c r="B844" s="100" t="s">
        <v>399</v>
      </c>
      <c r="C844" s="85" t="s">
        <v>82</v>
      </c>
      <c r="D844" s="85"/>
      <c r="E844" s="102">
        <f t="shared" ref="E844:G844" si="310">E845</f>
        <v>1544.3</v>
      </c>
      <c r="F844" s="102">
        <f t="shared" si="310"/>
        <v>1544.3</v>
      </c>
      <c r="G844" s="129">
        <f t="shared" si="310"/>
        <v>1544.3</v>
      </c>
    </row>
    <row r="845" spans="1:7" ht="12.75">
      <c r="A845" s="130" t="s">
        <v>83</v>
      </c>
      <c r="B845" s="100" t="s">
        <v>399</v>
      </c>
      <c r="C845" s="85" t="s">
        <v>84</v>
      </c>
      <c r="D845" s="85">
        <v>900100</v>
      </c>
      <c r="E845" s="102">
        <v>1544.3</v>
      </c>
      <c r="F845" s="102">
        <v>1544.3</v>
      </c>
      <c r="G845" s="129">
        <v>1544.3</v>
      </c>
    </row>
    <row r="846" spans="1:7" ht="12.75">
      <c r="A846" s="141" t="s">
        <v>400</v>
      </c>
      <c r="B846" s="100" t="s">
        <v>401</v>
      </c>
      <c r="C846" s="85"/>
      <c r="D846" s="85"/>
      <c r="E846" s="102">
        <f>E847+E849</f>
        <v>4468.8</v>
      </c>
      <c r="F846" s="102">
        <f t="shared" ref="F846:G846" si="311">F847+F849</f>
        <v>4468.8</v>
      </c>
      <c r="G846" s="129">
        <f t="shared" si="311"/>
        <v>4468.8</v>
      </c>
    </row>
    <row r="847" spans="1:7" ht="38.25">
      <c r="A847" s="130" t="s">
        <v>81</v>
      </c>
      <c r="B847" s="100" t="s">
        <v>401</v>
      </c>
      <c r="C847" s="85" t="s">
        <v>82</v>
      </c>
      <c r="D847" s="85"/>
      <c r="E847" s="102">
        <f t="shared" ref="E847:G847" si="312">E848</f>
        <v>4158.7</v>
      </c>
      <c r="F847" s="102">
        <f t="shared" si="312"/>
        <v>4158.7</v>
      </c>
      <c r="G847" s="129">
        <f t="shared" si="312"/>
        <v>4158.7</v>
      </c>
    </row>
    <row r="848" spans="1:7" ht="12.75">
      <c r="A848" s="130" t="s">
        <v>83</v>
      </c>
      <c r="B848" s="100" t="s">
        <v>401</v>
      </c>
      <c r="C848" s="85" t="s">
        <v>84</v>
      </c>
      <c r="D848" s="85">
        <v>900100</v>
      </c>
      <c r="E848" s="102">
        <v>4158.7</v>
      </c>
      <c r="F848" s="102">
        <v>4158.7</v>
      </c>
      <c r="G848" s="129">
        <v>4158.7</v>
      </c>
    </row>
    <row r="849" spans="1:7" ht="12.75">
      <c r="A849" s="130" t="s">
        <v>73</v>
      </c>
      <c r="B849" s="100" t="s">
        <v>401</v>
      </c>
      <c r="C849" s="85" t="s">
        <v>74</v>
      </c>
      <c r="D849" s="85"/>
      <c r="E849" s="102">
        <f t="shared" ref="E849:G849" si="313">E850</f>
        <v>310.10000000000002</v>
      </c>
      <c r="F849" s="102">
        <f t="shared" si="313"/>
        <v>310.10000000000002</v>
      </c>
      <c r="G849" s="129">
        <f t="shared" si="313"/>
        <v>310.10000000000002</v>
      </c>
    </row>
    <row r="850" spans="1:7" ht="31.7" customHeight="1">
      <c r="A850" s="130" t="s">
        <v>75</v>
      </c>
      <c r="B850" s="100" t="s">
        <v>401</v>
      </c>
      <c r="C850" s="85" t="s">
        <v>76</v>
      </c>
      <c r="D850" s="85">
        <v>900100</v>
      </c>
      <c r="E850" s="102">
        <v>310.10000000000002</v>
      </c>
      <c r="F850" s="102">
        <v>310.10000000000002</v>
      </c>
      <c r="G850" s="129">
        <v>310.10000000000002</v>
      </c>
    </row>
    <row r="851" spans="1:7" ht="12.75">
      <c r="A851" s="141" t="s">
        <v>267</v>
      </c>
      <c r="B851" s="100" t="s">
        <v>459</v>
      </c>
      <c r="C851" s="85"/>
      <c r="D851" s="85"/>
      <c r="E851" s="102">
        <f t="shared" ref="E851:G852" si="314">E852</f>
        <v>1704.8</v>
      </c>
      <c r="F851" s="102">
        <f t="shared" si="314"/>
        <v>1704.8</v>
      </c>
      <c r="G851" s="129">
        <f t="shared" si="314"/>
        <v>1704.8</v>
      </c>
    </row>
    <row r="852" spans="1:7" ht="38.25">
      <c r="A852" s="130" t="s">
        <v>81</v>
      </c>
      <c r="B852" s="100" t="s">
        <v>459</v>
      </c>
      <c r="C852" s="85" t="s">
        <v>82</v>
      </c>
      <c r="D852" s="85"/>
      <c r="E852" s="102">
        <f t="shared" si="314"/>
        <v>1704.8</v>
      </c>
      <c r="F852" s="102">
        <f t="shared" si="314"/>
        <v>1704.8</v>
      </c>
      <c r="G852" s="129">
        <f t="shared" si="314"/>
        <v>1704.8</v>
      </c>
    </row>
    <row r="853" spans="1:7" ht="12.75">
      <c r="A853" s="130" t="s">
        <v>83</v>
      </c>
      <c r="B853" s="100" t="s">
        <v>459</v>
      </c>
      <c r="C853" s="85" t="s">
        <v>84</v>
      </c>
      <c r="D853" s="85">
        <v>900100</v>
      </c>
      <c r="E853" s="102">
        <v>1704.8</v>
      </c>
      <c r="F853" s="102">
        <v>1704.8</v>
      </c>
      <c r="G853" s="129">
        <v>1704.8</v>
      </c>
    </row>
    <row r="854" spans="1:7" ht="12.75">
      <c r="A854" s="141" t="s">
        <v>460</v>
      </c>
      <c r="B854" s="100" t="s">
        <v>461</v>
      </c>
      <c r="C854" s="85"/>
      <c r="D854" s="85"/>
      <c r="E854" s="102">
        <f>E855+E857+E859</f>
        <v>3088.6000000000004</v>
      </c>
      <c r="F854" s="102">
        <f>F855+F857+F859</f>
        <v>3088.6000000000004</v>
      </c>
      <c r="G854" s="129">
        <f>G855+G857+G859</f>
        <v>3088.6000000000004</v>
      </c>
    </row>
    <row r="855" spans="1:7" ht="38.25">
      <c r="A855" s="130" t="s">
        <v>81</v>
      </c>
      <c r="B855" s="100" t="s">
        <v>461</v>
      </c>
      <c r="C855" s="85" t="s">
        <v>82</v>
      </c>
      <c r="D855" s="85"/>
      <c r="E855" s="102">
        <f>E856</f>
        <v>2487.6</v>
      </c>
      <c r="F855" s="102">
        <f t="shared" ref="F855:G855" si="315">F856</f>
        <v>2487.6</v>
      </c>
      <c r="G855" s="129">
        <f t="shared" si="315"/>
        <v>2487.6</v>
      </c>
    </row>
    <row r="856" spans="1:7" ht="12.75">
      <c r="A856" s="130" t="s">
        <v>83</v>
      </c>
      <c r="B856" s="100" t="s">
        <v>461</v>
      </c>
      <c r="C856" s="85" t="s">
        <v>84</v>
      </c>
      <c r="D856" s="85">
        <v>900100</v>
      </c>
      <c r="E856" s="102">
        <v>2487.6</v>
      </c>
      <c r="F856" s="102">
        <v>2487.6</v>
      </c>
      <c r="G856" s="129">
        <v>2487.6</v>
      </c>
    </row>
    <row r="857" spans="1:7" ht="12.75">
      <c r="A857" s="130" t="s">
        <v>73</v>
      </c>
      <c r="B857" s="100" t="s">
        <v>461</v>
      </c>
      <c r="C857" s="85" t="s">
        <v>74</v>
      </c>
      <c r="D857" s="85"/>
      <c r="E857" s="102">
        <f>E858</f>
        <v>600.20000000000005</v>
      </c>
      <c r="F857" s="102">
        <f t="shared" ref="F857:G857" si="316">F858</f>
        <v>600.20000000000005</v>
      </c>
      <c r="G857" s="129">
        <f t="shared" si="316"/>
        <v>600.20000000000005</v>
      </c>
    </row>
    <row r="858" spans="1:7" ht="21.75" customHeight="1">
      <c r="A858" s="130" t="s">
        <v>75</v>
      </c>
      <c r="B858" s="100" t="s">
        <v>461</v>
      </c>
      <c r="C858" s="85" t="s">
        <v>76</v>
      </c>
      <c r="D858" s="85">
        <v>900100</v>
      </c>
      <c r="E858" s="102">
        <v>600.20000000000005</v>
      </c>
      <c r="F858" s="102">
        <v>600.20000000000005</v>
      </c>
      <c r="G858" s="129">
        <v>600.20000000000005</v>
      </c>
    </row>
    <row r="859" spans="1:7" ht="12.75">
      <c r="A859" s="130" t="s">
        <v>90</v>
      </c>
      <c r="B859" s="100" t="s">
        <v>461</v>
      </c>
      <c r="C859" s="85" t="s">
        <v>91</v>
      </c>
      <c r="D859" s="85"/>
      <c r="E859" s="102">
        <f>E860</f>
        <v>0.8</v>
      </c>
      <c r="F859" s="102">
        <f t="shared" ref="F859:G859" si="317">F860</f>
        <v>0.8</v>
      </c>
      <c r="G859" s="129">
        <f t="shared" si="317"/>
        <v>0.8</v>
      </c>
    </row>
    <row r="860" spans="1:7" ht="12.75">
      <c r="A860" s="130" t="s">
        <v>92</v>
      </c>
      <c r="B860" s="100" t="s">
        <v>461</v>
      </c>
      <c r="C860" s="85" t="s">
        <v>93</v>
      </c>
      <c r="D860" s="85">
        <v>900100</v>
      </c>
      <c r="E860" s="102">
        <v>0.8</v>
      </c>
      <c r="F860" s="102">
        <v>0.8</v>
      </c>
      <c r="G860" s="129">
        <v>0.8</v>
      </c>
    </row>
    <row r="861" spans="1:7" ht="12.75">
      <c r="A861" s="166" t="s">
        <v>144</v>
      </c>
      <c r="B861" s="87" t="s">
        <v>145</v>
      </c>
      <c r="C861" s="88"/>
      <c r="D861" s="88"/>
      <c r="E861" s="103">
        <f>E862+E865+E871+E868</f>
        <v>58955</v>
      </c>
      <c r="F861" s="103">
        <f t="shared" ref="F861:G861" si="318">F862+F865+F871+F868</f>
        <v>15099.8</v>
      </c>
      <c r="G861" s="125">
        <f t="shared" si="318"/>
        <v>15040</v>
      </c>
    </row>
    <row r="862" spans="1:7" ht="12.75">
      <c r="A862" s="143" t="s">
        <v>402</v>
      </c>
      <c r="B862" s="106" t="s">
        <v>403</v>
      </c>
      <c r="C862" s="86"/>
      <c r="D862" s="86"/>
      <c r="E862" s="103">
        <f t="shared" ref="E862:G863" si="319">E863</f>
        <v>50000</v>
      </c>
      <c r="F862" s="103">
        <f t="shared" si="319"/>
        <v>10000</v>
      </c>
      <c r="G862" s="125">
        <f t="shared" si="319"/>
        <v>10000</v>
      </c>
    </row>
    <row r="863" spans="1:7" ht="12.75">
      <c r="A863" s="130" t="s">
        <v>90</v>
      </c>
      <c r="B863" s="100" t="s">
        <v>403</v>
      </c>
      <c r="C863" s="85" t="s">
        <v>91</v>
      </c>
      <c r="D863" s="85"/>
      <c r="E863" s="102">
        <f t="shared" si="319"/>
        <v>50000</v>
      </c>
      <c r="F863" s="102">
        <f t="shared" si="319"/>
        <v>10000</v>
      </c>
      <c r="G863" s="129">
        <f t="shared" si="319"/>
        <v>10000</v>
      </c>
    </row>
    <row r="864" spans="1:7" ht="12.75">
      <c r="A864" s="130" t="s">
        <v>103</v>
      </c>
      <c r="B864" s="100" t="s">
        <v>403</v>
      </c>
      <c r="C864" s="85" t="s">
        <v>104</v>
      </c>
      <c r="D864" s="85">
        <v>900100</v>
      </c>
      <c r="E864" s="102">
        <v>50000</v>
      </c>
      <c r="F864" s="102">
        <v>10000</v>
      </c>
      <c r="G864" s="129">
        <v>10000</v>
      </c>
    </row>
    <row r="865" spans="1:7" s="112" customFormat="1" ht="25.5">
      <c r="A865" s="143" t="s">
        <v>404</v>
      </c>
      <c r="B865" s="106" t="s">
        <v>405</v>
      </c>
      <c r="C865" s="96"/>
      <c r="D865" s="96"/>
      <c r="E865" s="103">
        <f t="shared" ref="E865:G866" si="320">E866</f>
        <v>5000</v>
      </c>
      <c r="F865" s="103">
        <f t="shared" si="320"/>
        <v>5000</v>
      </c>
      <c r="G865" s="125">
        <f t="shared" si="320"/>
        <v>5000</v>
      </c>
    </row>
    <row r="866" spans="1:7" ht="12.75">
      <c r="A866" s="130" t="s">
        <v>90</v>
      </c>
      <c r="B866" s="100" t="s">
        <v>405</v>
      </c>
      <c r="C866" s="85" t="s">
        <v>91</v>
      </c>
      <c r="D866" s="85"/>
      <c r="E866" s="102">
        <f t="shared" si="320"/>
        <v>5000</v>
      </c>
      <c r="F866" s="102">
        <f t="shared" si="320"/>
        <v>5000</v>
      </c>
      <c r="G866" s="129">
        <f t="shared" si="320"/>
        <v>5000</v>
      </c>
    </row>
    <row r="867" spans="1:7" ht="12.75">
      <c r="A867" s="130" t="s">
        <v>103</v>
      </c>
      <c r="B867" s="100" t="s">
        <v>405</v>
      </c>
      <c r="C867" s="85" t="s">
        <v>104</v>
      </c>
      <c r="D867" s="85">
        <v>900100</v>
      </c>
      <c r="E867" s="102">
        <v>5000</v>
      </c>
      <c r="F867" s="102">
        <v>5000</v>
      </c>
      <c r="G867" s="129">
        <v>5000</v>
      </c>
    </row>
    <row r="868" spans="1:7" ht="12.75">
      <c r="A868" s="126" t="s">
        <v>771</v>
      </c>
      <c r="B868" s="106" t="s">
        <v>770</v>
      </c>
      <c r="C868" s="85"/>
      <c r="D868" s="85"/>
      <c r="E868" s="103">
        <f>E869</f>
        <v>1455</v>
      </c>
      <c r="F868" s="103">
        <f t="shared" ref="F868:G868" si="321">F869</f>
        <v>59.8</v>
      </c>
      <c r="G868" s="125">
        <f t="shared" si="321"/>
        <v>0</v>
      </c>
    </row>
    <row r="869" spans="1:7" ht="12.75">
      <c r="A869" s="130" t="s">
        <v>90</v>
      </c>
      <c r="B869" s="100" t="s">
        <v>770</v>
      </c>
      <c r="C869" s="85">
        <v>800</v>
      </c>
      <c r="D869" s="85"/>
      <c r="E869" s="102">
        <f>E870</f>
        <v>1455</v>
      </c>
      <c r="F869" s="102">
        <f t="shared" ref="F869:G869" si="322">F870</f>
        <v>59.8</v>
      </c>
      <c r="G869" s="129">
        <f t="shared" si="322"/>
        <v>0</v>
      </c>
    </row>
    <row r="870" spans="1:7" ht="12.75">
      <c r="A870" s="130" t="s">
        <v>653</v>
      </c>
      <c r="B870" s="100" t="s">
        <v>770</v>
      </c>
      <c r="C870" s="85">
        <v>830</v>
      </c>
      <c r="D870" s="85">
        <v>900100</v>
      </c>
      <c r="E870" s="102">
        <v>1455</v>
      </c>
      <c r="F870" s="102">
        <v>59.8</v>
      </c>
      <c r="G870" s="129">
        <v>0</v>
      </c>
    </row>
    <row r="871" spans="1:7" s="112" customFormat="1" ht="12.75">
      <c r="A871" s="126" t="s">
        <v>641</v>
      </c>
      <c r="B871" s="92" t="s">
        <v>640</v>
      </c>
      <c r="C871" s="93"/>
      <c r="D871" s="93"/>
      <c r="E871" s="103">
        <f>E872+E874</f>
        <v>2500</v>
      </c>
      <c r="F871" s="103">
        <f t="shared" ref="F871:G871" si="323">F872+F874</f>
        <v>40</v>
      </c>
      <c r="G871" s="125">
        <f t="shared" si="323"/>
        <v>40</v>
      </c>
    </row>
    <row r="872" spans="1:7" ht="12.75">
      <c r="A872" s="130" t="s">
        <v>73</v>
      </c>
      <c r="B872" s="84" t="s">
        <v>640</v>
      </c>
      <c r="C872" s="85" t="s">
        <v>74</v>
      </c>
      <c r="D872" s="85"/>
      <c r="E872" s="102">
        <f>E873</f>
        <v>40</v>
      </c>
      <c r="F872" s="102">
        <f t="shared" ref="F872:G872" si="324">F873</f>
        <v>40</v>
      </c>
      <c r="G872" s="129">
        <f t="shared" si="324"/>
        <v>40</v>
      </c>
    </row>
    <row r="873" spans="1:7" ht="25.5">
      <c r="A873" s="130" t="s">
        <v>75</v>
      </c>
      <c r="B873" s="84" t="s">
        <v>640</v>
      </c>
      <c r="C873" s="85" t="s">
        <v>76</v>
      </c>
      <c r="D873" s="85">
        <v>900100</v>
      </c>
      <c r="E873" s="102">
        <v>40</v>
      </c>
      <c r="F873" s="102">
        <v>40</v>
      </c>
      <c r="G873" s="129">
        <v>40</v>
      </c>
    </row>
    <row r="874" spans="1:7" ht="25.5">
      <c r="A874" s="130" t="s">
        <v>67</v>
      </c>
      <c r="B874" s="84" t="s">
        <v>640</v>
      </c>
      <c r="C874" s="85">
        <v>600</v>
      </c>
      <c r="D874" s="85"/>
      <c r="E874" s="102">
        <f>E875+E876</f>
        <v>2460</v>
      </c>
      <c r="F874" s="102">
        <f t="shared" ref="F874:G874" si="325">F875+F876</f>
        <v>0</v>
      </c>
      <c r="G874" s="129">
        <f t="shared" si="325"/>
        <v>0</v>
      </c>
    </row>
    <row r="875" spans="1:7" ht="12.75">
      <c r="A875" s="130" t="s">
        <v>69</v>
      </c>
      <c r="B875" s="84" t="s">
        <v>640</v>
      </c>
      <c r="C875" s="85">
        <v>610</v>
      </c>
      <c r="D875" s="85">
        <v>900100</v>
      </c>
      <c r="E875" s="102">
        <v>2160</v>
      </c>
      <c r="F875" s="102">
        <v>0</v>
      </c>
      <c r="G875" s="129">
        <v>0</v>
      </c>
    </row>
    <row r="876" spans="1:7" ht="12.75">
      <c r="A876" s="130" t="s">
        <v>71</v>
      </c>
      <c r="B876" s="84" t="s">
        <v>640</v>
      </c>
      <c r="C876" s="85">
        <v>620</v>
      </c>
      <c r="D876" s="85">
        <v>900100</v>
      </c>
      <c r="E876" s="102">
        <v>300</v>
      </c>
      <c r="F876" s="102">
        <v>0</v>
      </c>
      <c r="G876" s="129">
        <v>0</v>
      </c>
    </row>
    <row r="877" spans="1:7" ht="16.5" customHeight="1" thickBot="1">
      <c r="A877" s="181" t="s">
        <v>615</v>
      </c>
      <c r="B877" s="196"/>
      <c r="C877" s="196"/>
      <c r="D877" s="188"/>
      <c r="E877" s="182">
        <f>E839+E861+E838</f>
        <v>3274151.2000000007</v>
      </c>
      <c r="F877" s="182">
        <f>F839+F861+F838</f>
        <v>3224525.4</v>
      </c>
      <c r="G877" s="183">
        <f>G839+G861+G838</f>
        <v>3163325.5000000005</v>
      </c>
    </row>
    <row r="879" spans="1:7">
      <c r="E879" s="184"/>
      <c r="F879" s="184"/>
      <c r="G879" s="184"/>
    </row>
    <row r="880" spans="1:7">
      <c r="E880" s="184"/>
      <c r="F880" s="184"/>
      <c r="G880" s="184"/>
    </row>
    <row r="881" spans="5:7">
      <c r="E881" s="184"/>
      <c r="F881" s="184"/>
      <c r="G881" s="184"/>
    </row>
  </sheetData>
  <autoFilter ref="B1:G877"/>
  <mergeCells count="7">
    <mergeCell ref="E2:G2"/>
    <mergeCell ref="E3:G3"/>
    <mergeCell ref="E4:G4"/>
    <mergeCell ref="E5:G5"/>
    <mergeCell ref="B877:C877"/>
    <mergeCell ref="B7:G7"/>
    <mergeCell ref="A6:G6"/>
  </mergeCells>
  <phoneticPr fontId="4" type="noConversion"/>
  <pageMargins left="0.39370078740157483" right="0.23622047244094491" top="0.39370078740157483" bottom="0.19685039370078741" header="0.31496062992125984" footer="0.31496062992125984"/>
  <pageSetup paperSize="9" scale="63" fitToHeight="16" orientation="portrait" r:id="rId1"/>
  <rowBreaks count="1" manualBreakCount="1">
    <brk id="80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29"/>
  <sheetViews>
    <sheetView zoomScale="145" zoomScaleNormal="145" workbookViewId="0">
      <selection activeCell="S2" sqref="S1:S1048576"/>
    </sheetView>
  </sheetViews>
  <sheetFormatPr defaultColWidth="9.28515625" defaultRowHeight="12.75"/>
  <cols>
    <col min="1" max="1" width="0.7109375" style="30" customWidth="1" collapsed="1"/>
    <col min="2" max="13" width="0.5703125" style="30" customWidth="1" collapsed="1"/>
    <col min="14" max="15" width="35.7109375" style="30" customWidth="1" collapsed="1"/>
    <col min="16" max="17" width="5.7109375" style="30" customWidth="1" collapsed="1"/>
    <col min="18" max="18" width="10.7109375" style="30" customWidth="1" collapsed="1"/>
    <col min="19" max="19" width="4.7109375" style="30" customWidth="1" collapsed="1"/>
    <col min="20" max="20" width="9.7109375" style="30" customWidth="1" collapsed="1"/>
    <col min="21" max="21" width="10" style="30" customWidth="1" collapsed="1"/>
    <col min="22" max="22" width="10.28515625" style="30" customWidth="1" collapsed="1"/>
    <col min="23" max="23" width="9.7109375" style="30" customWidth="1" collapsed="1"/>
    <col min="24" max="24" width="14.28515625" style="30" customWidth="1" collapsed="1"/>
    <col min="25" max="25" width="12.7109375" style="30" customWidth="1" collapsed="1"/>
    <col min="26" max="26" width="2.28515625" style="30" customWidth="1" collapsed="1"/>
    <col min="27" max="27" width="14.28515625" style="30" customWidth="1" collapsed="1"/>
    <col min="28" max="28" width="0.5703125" style="30" customWidth="1" collapsed="1"/>
    <col min="29" max="974" width="8.7109375" style="30" customWidth="1" collapsed="1"/>
    <col min="975" max="16384" width="9.28515625" style="30" collapsed="1"/>
  </cols>
  <sheetData>
    <row r="1" spans="1:27" ht="15">
      <c r="A1" s="1"/>
      <c r="B1" s="222" t="s">
        <v>0</v>
      </c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</row>
    <row r="2" spans="1:27" hidden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3"/>
      <c r="B3" s="200" t="s">
        <v>1</v>
      </c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</row>
    <row r="4" spans="1:27" ht="9" customHeight="1">
      <c r="A4" s="2"/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>
      <c r="A5" s="3"/>
      <c r="B5" s="200" t="s">
        <v>2</v>
      </c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  <c r="Z5" s="200"/>
      <c r="AA5" s="200"/>
    </row>
    <row r="6" spans="1:27" ht="18.75" customHeight="1" thickBot="1">
      <c r="A6" s="2"/>
      <c r="B6" s="225" t="s">
        <v>44</v>
      </c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36" customFormat="1" ht="23.25" customHeight="1" thickBot="1">
      <c r="A7" s="23"/>
      <c r="B7" s="223" t="s">
        <v>3</v>
      </c>
      <c r="C7" s="223"/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3"/>
      <c r="O7" s="223"/>
      <c r="P7" s="24" t="s">
        <v>4</v>
      </c>
      <c r="Q7" s="24" t="s">
        <v>5</v>
      </c>
      <c r="R7" s="25" t="s">
        <v>6</v>
      </c>
      <c r="S7" s="25" t="s">
        <v>7</v>
      </c>
      <c r="T7" s="25" t="s">
        <v>41</v>
      </c>
      <c r="U7" s="25" t="s">
        <v>45</v>
      </c>
      <c r="V7" s="25" t="s">
        <v>53</v>
      </c>
      <c r="W7" s="25" t="s">
        <v>51</v>
      </c>
      <c r="X7" s="25" t="s">
        <v>8</v>
      </c>
      <c r="Y7" s="224" t="s">
        <v>9</v>
      </c>
      <c r="Z7" s="224"/>
      <c r="AA7" s="35" t="s">
        <v>10</v>
      </c>
    </row>
    <row r="8" spans="1:27" ht="13.5" thickBot="1">
      <c r="A8" s="4"/>
      <c r="B8" s="234" t="s">
        <v>11</v>
      </c>
      <c r="C8" s="234"/>
      <c r="D8" s="234"/>
      <c r="E8" s="234"/>
      <c r="F8" s="234"/>
      <c r="G8" s="234"/>
      <c r="H8" s="234"/>
      <c r="I8" s="234"/>
      <c r="J8" s="234"/>
      <c r="K8" s="234"/>
      <c r="L8" s="234"/>
      <c r="M8" s="234"/>
      <c r="N8" s="234"/>
      <c r="O8" s="234"/>
      <c r="P8" s="32" t="s">
        <v>11</v>
      </c>
      <c r="Q8" s="32" t="s">
        <v>11</v>
      </c>
      <c r="R8" s="32" t="s">
        <v>11</v>
      </c>
      <c r="S8" s="32" t="s">
        <v>11</v>
      </c>
      <c r="T8" s="32" t="s">
        <v>11</v>
      </c>
      <c r="U8" s="32" t="s">
        <v>11</v>
      </c>
      <c r="V8" s="32" t="s">
        <v>11</v>
      </c>
      <c r="W8" s="32" t="s">
        <v>11</v>
      </c>
      <c r="X8" s="32" t="s">
        <v>11</v>
      </c>
      <c r="Y8" s="235" t="s">
        <v>11</v>
      </c>
      <c r="Z8" s="235"/>
      <c r="AA8" s="37" t="s">
        <v>11</v>
      </c>
    </row>
    <row r="9" spans="1:27">
      <c r="A9" s="5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</row>
    <row r="10" spans="1:27" ht="12.75" customHeight="1">
      <c r="A10" s="6"/>
      <c r="B10" s="236" t="s">
        <v>12</v>
      </c>
      <c r="C10" s="236"/>
      <c r="D10" s="236"/>
      <c r="E10" s="236"/>
      <c r="F10" s="236"/>
      <c r="G10" s="236"/>
      <c r="H10" s="236"/>
      <c r="I10" s="236"/>
      <c r="J10" s="236"/>
      <c r="K10" s="236"/>
      <c r="L10" s="236"/>
      <c r="M10" s="236"/>
      <c r="N10" s="236"/>
      <c r="O10" s="236"/>
      <c r="P10" s="11" t="s">
        <v>13</v>
      </c>
      <c r="Q10" s="11"/>
      <c r="R10" s="11"/>
      <c r="S10" s="11"/>
      <c r="T10" s="11"/>
      <c r="U10" s="11"/>
      <c r="V10" s="11"/>
      <c r="W10" s="11"/>
      <c r="X10" s="40" t="s">
        <v>14</v>
      </c>
      <c r="Y10" s="237" t="s">
        <v>15</v>
      </c>
      <c r="Z10" s="237"/>
      <c r="AA10" s="41" t="s">
        <v>16</v>
      </c>
    </row>
    <row r="11" spans="1:27" ht="14.25" customHeight="1">
      <c r="A11" s="6"/>
      <c r="B11" s="18"/>
      <c r="C11" s="238" t="s">
        <v>17</v>
      </c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12" t="s">
        <v>13</v>
      </c>
      <c r="Q11" s="12" t="s">
        <v>18</v>
      </c>
      <c r="R11" s="12"/>
      <c r="S11" s="12"/>
      <c r="T11" s="12"/>
      <c r="U11" s="12"/>
      <c r="V11" s="12"/>
      <c r="W11" s="12"/>
      <c r="X11" s="42" t="s">
        <v>14</v>
      </c>
      <c r="Y11" s="239" t="s">
        <v>15</v>
      </c>
      <c r="Z11" s="239"/>
      <c r="AA11" s="43" t="s">
        <v>16</v>
      </c>
    </row>
    <row r="12" spans="1:27" ht="14.25" customHeight="1">
      <c r="A12" s="6"/>
      <c r="B12" s="18"/>
      <c r="C12" s="44"/>
      <c r="D12" s="245" t="s">
        <v>19</v>
      </c>
      <c r="E12" s="245"/>
      <c r="F12" s="245"/>
      <c r="G12" s="245"/>
      <c r="H12" s="245"/>
      <c r="I12" s="245"/>
      <c r="J12" s="245"/>
      <c r="K12" s="245"/>
      <c r="L12" s="245"/>
      <c r="M12" s="245"/>
      <c r="N12" s="245"/>
      <c r="O12" s="245"/>
      <c r="P12" s="13" t="s">
        <v>13</v>
      </c>
      <c r="Q12" s="13" t="s">
        <v>20</v>
      </c>
      <c r="R12" s="13"/>
      <c r="S12" s="13"/>
      <c r="T12" s="13"/>
      <c r="U12" s="13"/>
      <c r="V12" s="13"/>
      <c r="W12" s="13"/>
      <c r="X12" s="29" t="s">
        <v>14</v>
      </c>
      <c r="Y12" s="240" t="s">
        <v>15</v>
      </c>
      <c r="Z12" s="240"/>
      <c r="AA12" s="45" t="s">
        <v>16</v>
      </c>
    </row>
    <row r="13" spans="1:27" ht="12.75" customHeight="1">
      <c r="A13" s="6"/>
      <c r="B13" s="18"/>
      <c r="C13" s="44"/>
      <c r="D13" s="46"/>
      <c r="E13" s="241" t="s">
        <v>21</v>
      </c>
      <c r="F13" s="241"/>
      <c r="G13" s="241"/>
      <c r="H13" s="241"/>
      <c r="I13" s="241"/>
      <c r="J13" s="241"/>
      <c r="K13" s="241"/>
      <c r="L13" s="241"/>
      <c r="M13" s="241"/>
      <c r="N13" s="241"/>
      <c r="O13" s="241"/>
      <c r="P13" s="14" t="s">
        <v>13</v>
      </c>
      <c r="Q13" s="14" t="s">
        <v>20</v>
      </c>
      <c r="R13" s="14" t="s">
        <v>22</v>
      </c>
      <c r="S13" s="14"/>
      <c r="T13" s="14"/>
      <c r="U13" s="14"/>
      <c r="V13" s="14"/>
      <c r="W13" s="14"/>
      <c r="X13" s="47" t="s">
        <v>14</v>
      </c>
      <c r="Y13" s="242" t="s">
        <v>15</v>
      </c>
      <c r="Z13" s="242"/>
      <c r="AA13" s="48" t="s">
        <v>16</v>
      </c>
    </row>
    <row r="14" spans="1:27" ht="12.75" customHeight="1">
      <c r="A14" s="6"/>
      <c r="B14" s="18"/>
      <c r="C14" s="44"/>
      <c r="D14" s="46"/>
      <c r="E14" s="19"/>
      <c r="F14" s="243" t="s">
        <v>23</v>
      </c>
      <c r="G14" s="243"/>
      <c r="H14" s="243"/>
      <c r="I14" s="243"/>
      <c r="J14" s="243"/>
      <c r="K14" s="243"/>
      <c r="L14" s="243"/>
      <c r="M14" s="243"/>
      <c r="N14" s="243"/>
      <c r="O14" s="243"/>
      <c r="P14" s="15" t="s">
        <v>13</v>
      </c>
      <c r="Q14" s="15" t="s">
        <v>20</v>
      </c>
      <c r="R14" s="15" t="s">
        <v>24</v>
      </c>
      <c r="S14" s="15"/>
      <c r="T14" s="15"/>
      <c r="U14" s="15"/>
      <c r="V14" s="15"/>
      <c r="W14" s="15"/>
      <c r="X14" s="49" t="s">
        <v>14</v>
      </c>
      <c r="Y14" s="244" t="s">
        <v>15</v>
      </c>
      <c r="Z14" s="244"/>
      <c r="AA14" s="50" t="s">
        <v>16</v>
      </c>
    </row>
    <row r="15" spans="1:27" ht="12.75" customHeight="1">
      <c r="A15" s="6"/>
      <c r="B15" s="18"/>
      <c r="C15" s="44"/>
      <c r="D15" s="46"/>
      <c r="E15" s="19"/>
      <c r="F15" s="20"/>
      <c r="G15" s="214" t="s">
        <v>25</v>
      </c>
      <c r="H15" s="214"/>
      <c r="I15" s="214"/>
      <c r="J15" s="214"/>
      <c r="K15" s="214"/>
      <c r="L15" s="214"/>
      <c r="M15" s="214"/>
      <c r="N15" s="214"/>
      <c r="O15" s="214"/>
      <c r="P15" s="16" t="s">
        <v>13</v>
      </c>
      <c r="Q15" s="16" t="s">
        <v>20</v>
      </c>
      <c r="R15" s="16" t="s">
        <v>26</v>
      </c>
      <c r="S15" s="16"/>
      <c r="T15" s="16"/>
      <c r="U15" s="16"/>
      <c r="V15" s="16"/>
      <c r="W15" s="16"/>
      <c r="X15" s="51" t="s">
        <v>14</v>
      </c>
      <c r="Y15" s="215" t="s">
        <v>15</v>
      </c>
      <c r="Z15" s="215"/>
      <c r="AA15" s="52" t="s">
        <v>16</v>
      </c>
    </row>
    <row r="16" spans="1:27" ht="12.75" customHeight="1">
      <c r="A16" s="6"/>
      <c r="B16" s="18"/>
      <c r="C16" s="44"/>
      <c r="D16" s="46"/>
      <c r="E16" s="19"/>
      <c r="F16" s="20"/>
      <c r="G16" s="21"/>
      <c r="H16" s="216" t="s">
        <v>27</v>
      </c>
      <c r="I16" s="216"/>
      <c r="J16" s="216"/>
      <c r="K16" s="216"/>
      <c r="L16" s="216"/>
      <c r="M16" s="216"/>
      <c r="N16" s="216"/>
      <c r="O16" s="216"/>
      <c r="P16" s="17" t="s">
        <v>13</v>
      </c>
      <c r="Q16" s="17" t="s">
        <v>20</v>
      </c>
      <c r="R16" s="17" t="s">
        <v>28</v>
      </c>
      <c r="S16" s="17"/>
      <c r="T16" s="17"/>
      <c r="U16" s="17"/>
      <c r="V16" s="17"/>
      <c r="W16" s="17"/>
      <c r="X16" s="53" t="s">
        <v>14</v>
      </c>
      <c r="Y16" s="217" t="s">
        <v>15</v>
      </c>
      <c r="Z16" s="217"/>
      <c r="AA16" s="54" t="s">
        <v>16</v>
      </c>
    </row>
    <row r="17" spans="1:30" ht="12.75" customHeight="1">
      <c r="A17" s="6"/>
      <c r="B17" s="18"/>
      <c r="C17" s="44"/>
      <c r="D17" s="46"/>
      <c r="E17" s="19"/>
      <c r="F17" s="20"/>
      <c r="G17" s="21"/>
      <c r="H17" s="22"/>
      <c r="I17" s="219" t="s">
        <v>55</v>
      </c>
      <c r="J17" s="220"/>
      <c r="K17" s="220"/>
      <c r="L17" s="220"/>
      <c r="M17" s="220"/>
      <c r="N17" s="220"/>
      <c r="O17" s="221"/>
      <c r="P17" s="67" t="s">
        <v>13</v>
      </c>
      <c r="Q17" s="67" t="s">
        <v>20</v>
      </c>
      <c r="R17" s="67" t="s">
        <v>28</v>
      </c>
      <c r="S17" s="67" t="s">
        <v>57</v>
      </c>
      <c r="T17" s="67"/>
      <c r="U17" s="67"/>
      <c r="V17" s="67"/>
      <c r="W17" s="67"/>
      <c r="X17" s="68" t="s">
        <v>14</v>
      </c>
      <c r="Y17" s="218" t="s">
        <v>15</v>
      </c>
      <c r="Z17" s="218"/>
      <c r="AA17" s="69" t="s">
        <v>16</v>
      </c>
      <c r="AD17" s="30" t="s">
        <v>47</v>
      </c>
    </row>
    <row r="18" spans="1:30" ht="12.75" customHeight="1">
      <c r="A18" s="6"/>
      <c r="B18" s="18"/>
      <c r="C18" s="44"/>
      <c r="D18" s="46"/>
      <c r="E18" s="19"/>
      <c r="F18" s="20"/>
      <c r="G18" s="21"/>
      <c r="H18" s="22"/>
      <c r="I18" s="231" t="s">
        <v>56</v>
      </c>
      <c r="J18" s="232"/>
      <c r="K18" s="232"/>
      <c r="L18" s="232"/>
      <c r="M18" s="232"/>
      <c r="N18" s="232"/>
      <c r="O18" s="233"/>
      <c r="P18" s="28" t="s">
        <v>13</v>
      </c>
      <c r="Q18" s="28" t="s">
        <v>20</v>
      </c>
      <c r="R18" s="28" t="s">
        <v>28</v>
      </c>
      <c r="S18" s="28" t="s">
        <v>58</v>
      </c>
      <c r="T18" s="28"/>
      <c r="U18" s="28"/>
      <c r="V18" s="28"/>
      <c r="W18" s="28"/>
      <c r="X18" s="55" t="s">
        <v>14</v>
      </c>
      <c r="Y18" s="229" t="s">
        <v>15</v>
      </c>
      <c r="Z18" s="229"/>
      <c r="AA18" s="56" t="s">
        <v>16</v>
      </c>
    </row>
    <row r="19" spans="1:30" ht="12.75" customHeight="1">
      <c r="A19" s="6"/>
      <c r="B19" s="18"/>
      <c r="C19" s="44"/>
      <c r="D19" s="46"/>
      <c r="E19" s="19"/>
      <c r="F19" s="20"/>
      <c r="G19" s="21"/>
      <c r="H19" s="22"/>
      <c r="I19" s="226" t="s">
        <v>29</v>
      </c>
      <c r="J19" s="227"/>
      <c r="K19" s="227"/>
      <c r="L19" s="227"/>
      <c r="M19" s="227"/>
      <c r="N19" s="227"/>
      <c r="O19" s="228"/>
      <c r="P19" s="70" t="s">
        <v>13</v>
      </c>
      <c r="Q19" s="70" t="s">
        <v>20</v>
      </c>
      <c r="R19" s="70" t="s">
        <v>28</v>
      </c>
      <c r="S19" s="70" t="s">
        <v>30</v>
      </c>
      <c r="T19" s="70"/>
      <c r="U19" s="70"/>
      <c r="V19" s="70"/>
      <c r="W19" s="70"/>
      <c r="X19" s="71" t="s">
        <v>14</v>
      </c>
      <c r="Y19" s="230" t="s">
        <v>15</v>
      </c>
      <c r="Z19" s="230"/>
      <c r="AA19" s="72" t="s">
        <v>16</v>
      </c>
    </row>
    <row r="20" spans="1:30" ht="12.75" customHeight="1">
      <c r="A20" s="6"/>
      <c r="B20" s="18"/>
      <c r="C20" s="44"/>
      <c r="D20" s="46"/>
      <c r="E20" s="19"/>
      <c r="F20" s="20"/>
      <c r="G20" s="21"/>
      <c r="H20" s="22"/>
      <c r="I20" s="26"/>
      <c r="J20" s="208" t="s">
        <v>42</v>
      </c>
      <c r="K20" s="209"/>
      <c r="L20" s="209"/>
      <c r="M20" s="209"/>
      <c r="N20" s="209"/>
      <c r="O20" s="210"/>
      <c r="P20" s="57" t="s">
        <v>13</v>
      </c>
      <c r="Q20" s="57" t="s">
        <v>20</v>
      </c>
      <c r="R20" s="57" t="s">
        <v>28</v>
      </c>
      <c r="S20" s="57" t="s">
        <v>30</v>
      </c>
      <c r="T20" s="31" t="s">
        <v>43</v>
      </c>
      <c r="U20" s="31"/>
      <c r="V20" s="31"/>
      <c r="W20" s="31"/>
      <c r="X20" s="58" t="s">
        <v>14</v>
      </c>
      <c r="Y20" s="199" t="s">
        <v>15</v>
      </c>
      <c r="Z20" s="199"/>
      <c r="AA20" s="59" t="s">
        <v>16</v>
      </c>
    </row>
    <row r="21" spans="1:30" ht="12.75" customHeight="1">
      <c r="A21" s="6"/>
      <c r="B21" s="18"/>
      <c r="C21" s="44"/>
      <c r="D21" s="46"/>
      <c r="E21" s="19"/>
      <c r="F21" s="20"/>
      <c r="G21" s="21"/>
      <c r="H21" s="22"/>
      <c r="I21" s="26"/>
      <c r="J21" s="33"/>
      <c r="K21" s="208" t="s">
        <v>49</v>
      </c>
      <c r="L21" s="209"/>
      <c r="M21" s="209"/>
      <c r="N21" s="209"/>
      <c r="O21" s="210"/>
      <c r="P21" s="57" t="s">
        <v>13</v>
      </c>
      <c r="Q21" s="57" t="s">
        <v>20</v>
      </c>
      <c r="R21" s="57" t="s">
        <v>28</v>
      </c>
      <c r="S21" s="57" t="s">
        <v>30</v>
      </c>
      <c r="T21" s="31" t="s">
        <v>43</v>
      </c>
      <c r="U21" s="31" t="s">
        <v>46</v>
      </c>
      <c r="V21" s="31"/>
      <c r="W21" s="31"/>
      <c r="X21" s="58" t="s">
        <v>14</v>
      </c>
      <c r="Y21" s="199" t="s">
        <v>15</v>
      </c>
      <c r="Z21" s="199"/>
      <c r="AA21" s="59" t="s">
        <v>16</v>
      </c>
    </row>
    <row r="22" spans="1:30" ht="12.75" customHeight="1">
      <c r="A22" s="6"/>
      <c r="B22" s="18"/>
      <c r="C22" s="44"/>
      <c r="D22" s="46"/>
      <c r="E22" s="19"/>
      <c r="F22" s="20"/>
      <c r="G22" s="21"/>
      <c r="H22" s="22"/>
      <c r="I22" s="26"/>
      <c r="J22" s="33"/>
      <c r="K22" s="33"/>
      <c r="L22" s="208" t="s">
        <v>54</v>
      </c>
      <c r="M22" s="209"/>
      <c r="N22" s="209"/>
      <c r="O22" s="210"/>
      <c r="P22" s="57" t="s">
        <v>13</v>
      </c>
      <c r="Q22" s="57" t="s">
        <v>20</v>
      </c>
      <c r="R22" s="57" t="s">
        <v>28</v>
      </c>
      <c r="S22" s="57" t="s">
        <v>30</v>
      </c>
      <c r="T22" s="31" t="s">
        <v>43</v>
      </c>
      <c r="U22" s="31" t="s">
        <v>46</v>
      </c>
      <c r="V22" s="31" t="s">
        <v>52</v>
      </c>
      <c r="W22" s="31"/>
      <c r="X22" s="58" t="s">
        <v>14</v>
      </c>
      <c r="Y22" s="199" t="s">
        <v>15</v>
      </c>
      <c r="Z22" s="199"/>
      <c r="AA22" s="59" t="s">
        <v>16</v>
      </c>
    </row>
    <row r="23" spans="1:30" ht="12.75" customHeight="1">
      <c r="A23" s="6"/>
      <c r="B23" s="18"/>
      <c r="C23" s="44"/>
      <c r="D23" s="46"/>
      <c r="E23" s="19"/>
      <c r="F23" s="20"/>
      <c r="G23" s="21"/>
      <c r="H23" s="22"/>
      <c r="I23" s="26"/>
      <c r="J23" s="34"/>
      <c r="K23" s="34"/>
      <c r="L23" s="34"/>
      <c r="M23" s="211" t="s">
        <v>50</v>
      </c>
      <c r="N23" s="212"/>
      <c r="O23" s="213"/>
      <c r="P23" s="57" t="s">
        <v>13</v>
      </c>
      <c r="Q23" s="57" t="s">
        <v>20</v>
      </c>
      <c r="R23" s="57" t="s">
        <v>28</v>
      </c>
      <c r="S23" s="57" t="s">
        <v>30</v>
      </c>
      <c r="T23" s="31" t="s">
        <v>43</v>
      </c>
      <c r="U23" s="31" t="s">
        <v>46</v>
      </c>
      <c r="V23" s="31" t="s">
        <v>52</v>
      </c>
      <c r="W23" s="31" t="s">
        <v>48</v>
      </c>
      <c r="X23" s="58" t="s">
        <v>14</v>
      </c>
      <c r="Y23" s="199" t="s">
        <v>15</v>
      </c>
      <c r="Z23" s="199"/>
      <c r="AA23" s="59" t="s">
        <v>16</v>
      </c>
    </row>
    <row r="24" spans="1:30" ht="14.65" customHeight="1" thickBot="1"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1"/>
      <c r="Y24" s="202"/>
      <c r="Z24" s="202"/>
      <c r="AA24" s="61"/>
    </row>
    <row r="25" spans="1:30" ht="13.5" thickBot="1">
      <c r="A25" s="7"/>
      <c r="B25" s="205" t="s">
        <v>31</v>
      </c>
      <c r="C25" s="206"/>
      <c r="D25" s="206"/>
      <c r="E25" s="206"/>
      <c r="F25" s="206"/>
      <c r="G25" s="206"/>
      <c r="H25" s="206"/>
      <c r="I25" s="206"/>
      <c r="J25" s="206"/>
      <c r="K25" s="206"/>
      <c r="L25" s="206"/>
      <c r="M25" s="206"/>
      <c r="N25" s="206"/>
      <c r="O25" s="206"/>
      <c r="P25" s="206"/>
      <c r="Q25" s="206"/>
      <c r="R25" s="206"/>
      <c r="S25" s="206"/>
      <c r="T25" s="206"/>
      <c r="U25" s="206"/>
      <c r="V25" s="206"/>
      <c r="W25" s="207"/>
      <c r="X25" s="62" t="s">
        <v>14</v>
      </c>
      <c r="Y25" s="203" t="s">
        <v>15</v>
      </c>
      <c r="Z25" s="203"/>
      <c r="AA25" s="63" t="s">
        <v>16</v>
      </c>
    </row>
    <row r="26" spans="1:30"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30" ht="12.75" customHeight="1">
      <c r="B27" s="200" t="s">
        <v>32</v>
      </c>
      <c r="C27" s="200"/>
      <c r="D27" s="200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64" t="s">
        <v>33</v>
      </c>
      <c r="P27" s="65"/>
      <c r="Q27" s="204"/>
      <c r="R27" s="204"/>
      <c r="S27" s="65"/>
      <c r="T27" s="65"/>
      <c r="U27" s="65"/>
      <c r="V27" s="65"/>
      <c r="W27" s="65"/>
      <c r="X27" s="204" t="s">
        <v>34</v>
      </c>
      <c r="Y27" s="204"/>
      <c r="Z27" s="65"/>
      <c r="AA27" s="66" t="s">
        <v>35</v>
      </c>
    </row>
    <row r="28" spans="1:30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27" t="s">
        <v>36</v>
      </c>
      <c r="P28" s="27"/>
      <c r="Q28" s="201" t="s">
        <v>37</v>
      </c>
      <c r="R28" s="201"/>
      <c r="S28" s="27"/>
      <c r="T28" s="27"/>
      <c r="U28" s="27"/>
      <c r="V28" s="27"/>
      <c r="W28" s="27"/>
      <c r="X28" s="201" t="s">
        <v>38</v>
      </c>
      <c r="Y28" s="201"/>
      <c r="Z28" s="27"/>
      <c r="AA28" s="27" t="s">
        <v>39</v>
      </c>
    </row>
    <row r="29" spans="1:30">
      <c r="I29" s="10" t="s">
        <v>40</v>
      </c>
      <c r="J29" s="10"/>
      <c r="K29" s="10"/>
      <c r="L29" s="10"/>
      <c r="M29" s="10"/>
      <c r="N29" s="10"/>
    </row>
  </sheetData>
  <mergeCells count="45">
    <mergeCell ref="I19:O19"/>
    <mergeCell ref="Y18:Z18"/>
    <mergeCell ref="Y19:Z19"/>
    <mergeCell ref="I18:O18"/>
    <mergeCell ref="B8:O8"/>
    <mergeCell ref="Y8:Z8"/>
    <mergeCell ref="B10:O10"/>
    <mergeCell ref="Y10:Z10"/>
    <mergeCell ref="C11:O11"/>
    <mergeCell ref="Y11:Z11"/>
    <mergeCell ref="Y12:Z12"/>
    <mergeCell ref="E13:O13"/>
    <mergeCell ref="Y13:Z13"/>
    <mergeCell ref="F14:O14"/>
    <mergeCell ref="Y14:Z14"/>
    <mergeCell ref="D12:O12"/>
    <mergeCell ref="B1:AA1"/>
    <mergeCell ref="B3:AA3"/>
    <mergeCell ref="B5:AA5"/>
    <mergeCell ref="B7:O7"/>
    <mergeCell ref="Y7:Z7"/>
    <mergeCell ref="B4:N4"/>
    <mergeCell ref="B6:N6"/>
    <mergeCell ref="G15:O15"/>
    <mergeCell ref="Y15:Z15"/>
    <mergeCell ref="H16:O16"/>
    <mergeCell ref="Y16:Z16"/>
    <mergeCell ref="Y17:Z17"/>
    <mergeCell ref="I17:O17"/>
    <mergeCell ref="Y20:Z20"/>
    <mergeCell ref="B27:N27"/>
    <mergeCell ref="Q28:R28"/>
    <mergeCell ref="X28:Y28"/>
    <mergeCell ref="Y24:Z24"/>
    <mergeCell ref="Y25:Z25"/>
    <mergeCell ref="Q27:R27"/>
    <mergeCell ref="X27:Y27"/>
    <mergeCell ref="Y23:Z23"/>
    <mergeCell ref="B25:W25"/>
    <mergeCell ref="Y22:Z22"/>
    <mergeCell ref="Y21:Z21"/>
    <mergeCell ref="J20:O20"/>
    <mergeCell ref="K21:O21"/>
    <mergeCell ref="M23:O23"/>
    <mergeCell ref="L22:O22"/>
  </mergeCells>
  <pageMargins left="0.39370078740157483" right="0.23622047244094491" top="0.74803149606299213" bottom="0.39370078740157483" header="0.51181102362204722" footer="0.51181102362204722"/>
  <pageSetup scale="92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41</vt:i4>
      </vt:variant>
    </vt:vector>
  </HeadingPairs>
  <TitlesOfParts>
    <vt:vector size="43" baseType="lpstr">
      <vt:lpstr>2021-2023</vt:lpstr>
      <vt:lpstr>Лист1</vt:lpstr>
      <vt:lpstr>clsAnalityc1</vt:lpstr>
      <vt:lpstr>clsAnalityc2</vt:lpstr>
      <vt:lpstr>clsAnalityc3</vt:lpstr>
      <vt:lpstr>ColTotalAnalityc1</vt:lpstr>
      <vt:lpstr>ColTotalAnalityc2</vt:lpstr>
      <vt:lpstr>ColTotalAnalityc3</vt:lpstr>
      <vt:lpstr>ColTotalCSR1</vt:lpstr>
      <vt:lpstr>ColTotalCSR2</vt:lpstr>
      <vt:lpstr>ColTotalCSR3</vt:lpstr>
      <vt:lpstr>ColTotalCSR4</vt:lpstr>
      <vt:lpstr>ColTotalFKR1</vt:lpstr>
      <vt:lpstr>ColTotalFKR2</vt:lpstr>
      <vt:lpstr>ColTotalGRBS</vt:lpstr>
      <vt:lpstr>ColTotalSubEKR</vt:lpstr>
      <vt:lpstr>CSR</vt:lpstr>
      <vt:lpstr>FKR</vt:lpstr>
      <vt:lpstr>Footer</vt:lpstr>
      <vt:lpstr>GRBS</vt:lpstr>
      <vt:lpstr>Header</vt:lpstr>
      <vt:lpstr>Row</vt:lpstr>
      <vt:lpstr>SubEKR</vt:lpstr>
      <vt:lpstr>Total</vt:lpstr>
      <vt:lpstr>TotalAnalityc1</vt:lpstr>
      <vt:lpstr>TotalAnalityc2</vt:lpstr>
      <vt:lpstr>TotalAnalityc3</vt:lpstr>
      <vt:lpstr>TotalCSRXX00000000</vt:lpstr>
      <vt:lpstr>TotalCSRXXX0000000</vt:lpstr>
      <vt:lpstr>TotalCSRXXXXX00000</vt:lpstr>
      <vt:lpstr>TotalCSRXXXXXXXXXX</vt:lpstr>
      <vt:lpstr>TotalFKRXX00</vt:lpstr>
      <vt:lpstr>TotalFKRXXXX</vt:lpstr>
      <vt:lpstr>TotalGRBS</vt:lpstr>
      <vt:lpstr>TotalSubEKR</vt:lpstr>
      <vt:lpstr>TotalVR</vt:lpstr>
      <vt:lpstr>TotalVR1</vt:lpstr>
      <vt:lpstr>TotalVR2</vt:lpstr>
      <vt:lpstr>VR</vt:lpstr>
      <vt:lpstr>Year1</vt:lpstr>
      <vt:lpstr>Year2</vt:lpstr>
      <vt:lpstr>Year3</vt:lpstr>
      <vt:lpstr>'2021-2023'!Область_печати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Греков Сергей Викторович</dc:creator>
  <cp:lastModifiedBy>Гаврилина ОВ</cp:lastModifiedBy>
  <cp:revision>0</cp:revision>
  <cp:lastPrinted>2021-04-20T12:06:41Z</cp:lastPrinted>
  <dcterms:created xsi:type="dcterms:W3CDTF">2017-02-20T14:15:25Z</dcterms:created>
  <dcterms:modified xsi:type="dcterms:W3CDTF">2021-04-29T08:08:01Z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