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ЩербаковаМВ\Desktop\2021 год для сайта Рейтинг\"/>
    </mc:Choice>
  </mc:AlternateContent>
  <bookViews>
    <workbookView xWindow="0" yWindow="0" windowWidth="28800" windowHeight="11865"/>
  </bookViews>
  <sheets>
    <sheet name="Приложение" sheetId="3" r:id="rId1"/>
  </sheets>
  <calcPr calcId="162913"/>
</workbook>
</file>

<file path=xl/calcChain.xml><?xml version="1.0" encoding="utf-8"?>
<calcChain xmlns="http://schemas.openxmlformats.org/spreadsheetml/2006/main">
  <c r="F80" i="3" l="1"/>
  <c r="F78" i="3"/>
  <c r="F74" i="3"/>
  <c r="F69" i="3"/>
  <c r="F63" i="3"/>
  <c r="F55" i="3"/>
  <c r="F52" i="3"/>
  <c r="F43" i="3"/>
  <c r="F40" i="3"/>
  <c r="F34" i="3"/>
  <c r="F23" i="3"/>
  <c r="F19" i="3"/>
  <c r="F16" i="3"/>
  <c r="F5" i="3"/>
  <c r="F4" i="3" s="1"/>
  <c r="E6" i="3" l="1"/>
  <c r="E7" i="3"/>
  <c r="E8" i="3"/>
  <c r="E10" i="3"/>
  <c r="E13" i="3"/>
  <c r="E15" i="3"/>
  <c r="E18" i="3"/>
  <c r="E20" i="3"/>
  <c r="E22" i="3"/>
  <c r="E27" i="3"/>
  <c r="E28" i="3"/>
  <c r="E30" i="3"/>
  <c r="E31" i="3"/>
  <c r="E32" i="3"/>
  <c r="E33" i="3"/>
  <c r="E35" i="3"/>
  <c r="E36" i="3"/>
  <c r="E37" i="3"/>
  <c r="E41" i="3"/>
  <c r="E42" i="3"/>
  <c r="E44" i="3"/>
  <c r="E45" i="3"/>
  <c r="E46" i="3"/>
  <c r="E50" i="3"/>
  <c r="E51" i="3"/>
  <c r="E53" i="3"/>
  <c r="E64" i="3"/>
  <c r="E66" i="3"/>
  <c r="E67" i="3"/>
  <c r="E70" i="3"/>
  <c r="E72" i="3"/>
  <c r="E79" i="3"/>
  <c r="D80" i="3"/>
  <c r="D78" i="3"/>
  <c r="D74" i="3"/>
  <c r="D69" i="3"/>
  <c r="D63" i="3"/>
  <c r="D55" i="3"/>
  <c r="D52" i="3"/>
  <c r="D43" i="3"/>
  <c r="D40" i="3"/>
  <c r="D34" i="3"/>
  <c r="D23" i="3"/>
  <c r="D19" i="3"/>
  <c r="D16" i="3"/>
  <c r="D5" i="3"/>
  <c r="C80" i="3"/>
  <c r="C78" i="3"/>
  <c r="C74" i="3"/>
  <c r="C69" i="3"/>
  <c r="C63" i="3"/>
  <c r="C55" i="3"/>
  <c r="C52" i="3"/>
  <c r="C43" i="3"/>
  <c r="C40" i="3"/>
  <c r="C34" i="3"/>
  <c r="C23" i="3"/>
  <c r="C19" i="3"/>
  <c r="C16" i="3"/>
  <c r="C5" i="3"/>
  <c r="D4" i="3" l="1"/>
  <c r="E34" i="3"/>
  <c r="E69" i="3"/>
  <c r="E23" i="3"/>
  <c r="E5" i="3"/>
  <c r="E16" i="3"/>
  <c r="E19" i="3"/>
  <c r="E40" i="3"/>
  <c r="E43" i="3"/>
  <c r="E52" i="3"/>
  <c r="E63" i="3"/>
  <c r="E78" i="3"/>
  <c r="C4" i="3"/>
  <c r="E4" i="3" l="1"/>
  <c r="G6" i="3"/>
  <c r="G7" i="3"/>
  <c r="G8" i="3"/>
  <c r="G20" i="3"/>
  <c r="G22" i="3"/>
  <c r="G30" i="3"/>
  <c r="G31" i="3"/>
  <c r="G37" i="3"/>
  <c r="G41" i="3"/>
  <c r="G44" i="3"/>
  <c r="G45" i="3"/>
  <c r="G50" i="3"/>
  <c r="G53" i="3"/>
  <c r="G64" i="3"/>
  <c r="G70" i="3"/>
  <c r="G72" i="3"/>
  <c r="G46" i="3" l="1"/>
  <c r="G5" i="3" l="1"/>
  <c r="G19" i="3"/>
  <c r="G34" i="3"/>
  <c r="G43" i="3"/>
  <c r="G69" i="3"/>
  <c r="G33" i="3"/>
  <c r="G51" i="3"/>
  <c r="G15" i="3"/>
  <c r="G66" i="3"/>
  <c r="G23" i="3"/>
  <c r="G40" i="3"/>
  <c r="G52" i="3"/>
  <c r="G36" i="3"/>
  <c r="G10" i="3"/>
  <c r="G35" i="3"/>
  <c r="G67" i="3"/>
  <c r="G63" i="3" l="1"/>
  <c r="G4" i="3" l="1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<sst xmlns="http://schemas.openxmlformats.org/spreadsheetml/2006/main" count="168" uniqueCount="168">
  <si>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</si>
  <si>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</si>
  <si>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</si>
  <si>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</si>
  <si>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</si>
  <si>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</si>
  <si>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</si>
  <si>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</si>
  <si>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</si>
  <si>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</si>
  <si>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</si>
  <si>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</si>
  <si>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</si>
  <si>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</si>
  <si>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</si>
  <si>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</si>
  <si>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</si>
  <si>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</si>
  <si>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</si>
  <si>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</si>
  <si>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</si>
  <si>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</si>
  <si>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</si>
  <si>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</si>
  <si>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</si>
  <si>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</si>
  <si>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</si>
  <si>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</si>
  <si>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</si>
  <si>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</si>
  <si>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</si>
  <si>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</si>
  <si>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</si>
  <si>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</si>
  <si>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</si>
  <si>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</si>
  <si>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</si>
  <si>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</si>
  <si>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</si>
  <si>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</si>
  <si>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</si>
  <si>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</si>
  <si>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</si>
  <si>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</si>
  <si>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</si>
  <si>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</si>
  <si>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</si>
  <si>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</si>
  <si>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</si>
  <si>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</si>
  <si>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</si>
  <si>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</si>
  <si>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</si>
  <si>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</si>
  <si>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</si>
  <si>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</si>
  <si>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</si>
  <si>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</si>
  <si>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</si>
  <si>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</si>
  <si>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</si>
  <si>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</si>
  <si>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</si>
  <si>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</si>
  <si>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</si>
  <si>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</si>
  <si>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</si>
  <si>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</si>
  <si>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</si>
  <si>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</si>
  <si>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</si>
  <si>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</si>
  <si>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</si>
  <si>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</si>
  <si>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</si>
  <si>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</si>
  <si>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</si>
  <si>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</si>
  <si>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</si>
  <si>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</si>
  <si>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</si>
  <si>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</si>
  <si>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</si>
  <si>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</si>
  <si>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</si>
  <si>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</si>
  <si>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</si>
  <si>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</si>
  <si>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</si>
  <si>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</si>
  <si>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</si>
  <si>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</si>
  <si>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</si>
  <si>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</si>
  <si>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</si>
  <si>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</si>
  <si>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</si>
  <si>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</si>
  <si>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</si>
  <si>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</si>
  <si>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</si>
  <si>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</si>
  <si>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</si>
  <si>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</si>
  <si>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</si>
  <si>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</si>
  <si>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</si>
  <si>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</si>
  <si>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</si>
  <si>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</si>
  <si>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</si>
  <si>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</si>
  <si>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</si>
  <si>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</si>
  <si>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</si>
  <si>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</si>
  <si>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</si>
  <si>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</si>
  <si>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</si>
  <si>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</si>
  <si>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</si>
  <si>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</si>
  <si>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</si>
  <si>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</si>
  <si>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</si>
  <si>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</si>
  <si>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</si>
  <si>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</si>
  <si>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</si>
  <si>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</si>
  <si>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</si>
  <si>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</si>
  <si>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</si>
  <si>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</si>
  <si>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</si>
  <si>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</si>
  <si>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</si>
  <si>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</si>
  <si>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</si>
  <si>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</si>
  <si>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</si>
  <si>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</si>
  <si>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</si>
  <si>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</si>
  <si>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</si>
  <si>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</si>
  <si>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</si>
  <si>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</si>
  <si>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</si>
  <si>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</si>
  <si>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</si>
  <si>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</si>
  <si>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</si>
  <si>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</si>
  <si>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</si>
  <si>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</si>
  <si>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</si>
  <si>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</si>
  <si>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</si>
  <si>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</si>
  <si>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</si>
  <si>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</si>
  <si>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Фактически исполнено по состоянию на 01.10.2020, тыс. руб.</t>
  </si>
  <si>
    <t>Аналитические данные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01.10.2021)</t>
  </si>
  <si>
    <t>Утвержденные бюджетные назначения на 2021 год *, тыс. руб.</t>
  </si>
  <si>
    <t>Фактически исполнено по состоянию на 01.10.2021, тыс. руб.</t>
  </si>
  <si>
    <t>% исполнения утвержденных бюджетных назначений на  2021 год</t>
  </si>
  <si>
    <t>Темп роста к соответствующему периоду 2020 года,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</si>
</sst>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[Red]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Arial"/>
      <charset val="1"/>
    </font>
    <font>
      <b/>
      <sz val="12"/>
      <color indexed="8"/>
      <name val="Arial"/>
      <charset val="1"/>
    </font>
    <font>
      <b/>
      <sz val="10"/>
      <color indexed="8"/>
      <name val="Arial"/>
      <charset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 applyProtection="0"/>
    <xf numFmtId="0" fontId="5" fillId="0" borderId="0">
      <alignment horizontal="center" vertical="top" wrapText="1"/>
      <protection locked="0" hidden="1"/>
    </xf>
    <xf numFmtId="49" fontId="7" fillId="0" borderId="0">
      <alignment horizontal="center" wrapText="1"/>
      <protection locked="0" hidden="1"/>
    </xf>
    <xf numFmtId="49" fontId="5" fillId="0" borderId="0">
      <alignment horizontal="left" vertical="center" wrapText="1"/>
      <protection locked="0" hidden="1"/>
    </xf>
    <xf numFmtId="0" fontId="5" fillId="0" borderId="0">
      <alignment horizontal="center" vertical="center" wrapText="1"/>
      <protection locked="0" hidden="1"/>
    </xf>
    <xf numFmtId="49" fontId="6" fillId="0" borderId="0">
      <alignment horizontal="center" vertical="top" wrapText="1"/>
      <protection locked="0" hidden="1"/>
    </xf>
    <xf numFmtId="0" fontId="5" fillId="0" borderId="0" applyProtection="0"/>
    <xf numFmtId="0" fontId="5" fillId="0" borderId="0">
      <alignment horizontal="center" vertical="top" wrapText="1"/>
      <protection locked="0" hidden="1"/>
    </xf>
    <xf numFmtId="49" fontId="7" fillId="0" borderId="0">
      <alignment horizontal="center" wrapText="1"/>
      <protection locked="0" hidden="1"/>
    </xf>
    <xf numFmtId="49" fontId="5" fillId="0" borderId="0">
      <alignment horizontal="left" vertical="center" wrapText="1"/>
      <protection locked="0" hidden="1"/>
    </xf>
    <xf numFmtId="0" fontId="5" fillId="0" borderId="0">
      <alignment horizontal="center" vertical="center" wrapText="1"/>
      <protection locked="0" hidden="1"/>
    </xf>
    <xf numFmtId="49" fontId="6" fillId="0" borderId="0">
      <alignment horizontal="center" vertical="top" wrapText="1"/>
      <protection locked="0" hidden="1"/>
    </xf>
  </cellStyleXfs>
  <cellXfs count="16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0" fontId="8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3">
    <cellStyle name="Денежный [0] 2" xfId="5"/>
    <cellStyle name="Денежный [0] 3" xfId="11"/>
    <cellStyle name="Денежный 2" xfId="4"/>
    <cellStyle name="Денежный 3" xfId="10"/>
    <cellStyle name="Обычный" xfId="0" builtinId="0"/>
    <cellStyle name="Обычный 2" xfId="1"/>
    <cellStyle name="Обычный 3" xfId="7"/>
    <cellStyle name="Процентный 2" xfId="6"/>
    <cellStyle name="Процентный 3" xfId="12"/>
    <cellStyle name="Финансовый [0] 2" xfId="3"/>
    <cellStyle name="Финансовый [0] 3" xfId="9"/>
    <cellStyle name="Финансовый 2" xfId="2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zoomScaleSheetLayoutView="70" workbookViewId="0">
      <selection activeCell="M59" sqref="M59"/>
    </sheetView>
  </sheetViews>
  <sheetFormatPr defaultRowHeight="15" x14ac:dyDescent="0.25"/>
  <cols>
    <col min="1" max="1" width="6.7109375" customWidth="1"/>
    <col min="2" max="2" width="54.28515625" customWidth="1"/>
    <col min="3" max="5" width="15.42578125" customWidth="1"/>
    <col min="6" max="6" width="15.42578125" style="10" customWidth="1"/>
    <col min="7" max="7" width="15.42578125" customWidth="1"/>
  </cols>
  <sheetData>
    <row r="1" spans="1:7" ht="30" customHeight="1" x14ac:dyDescent="0.25">
      <c r="A1" s="15" t="s">
        <v>163</v>
      </c>
      <c r="B1" s="15"/>
      <c r="C1" s="15"/>
      <c r="D1" s="15"/>
      <c r="E1" s="15"/>
      <c r="F1" s="15"/>
      <c r="G1" s="15"/>
    </row>
    <row r="3" spans="1:7" ht="60" x14ac:dyDescent="0.25">
      <c r="A3" s="11" t="s">
        <v>159</v>
      </c>
      <c r="B3" s="11" t="s">
        <v>160</v>
      </c>
      <c r="C3" s="11" t="s">
        <v>164</v>
      </c>
      <c r="D3" s="11" t="s">
        <v>165</v>
      </c>
      <c r="E3" s="11" t="s">
        <v>166</v>
      </c>
      <c r="F3" s="12" t="s">
        <v>162</v>
      </c>
      <c r="G3" s="11" t="s">
        <v>167</v>
      </c>
    </row>
    <row r="4" spans="1:7" s="7" customFormat="1" x14ac:dyDescent="0.25">
      <c r="A4" s="4"/>
      <c r="B4" s="1" t="s">
        <v>0</v>
      </c>
      <c r="C4" s="8">
        <f>C5+C16+C19+C23+C34+C40+C43+C52+C55+C63+C69+C74+C78+C80</f>
        <v>3349283.1</v>
      </c>
      <c r="D4" s="8">
        <f>D5+D16+D19+D23+D34+D40+D43+D52+D55+D63+D69+D74+D78+D80</f>
        <v>2064117.6999999997</v>
      </c>
      <c r="E4" s="8">
        <f>D4/C4*100</f>
        <v>61.628642260787082</v>
      </c>
      <c r="F4" s="13">
        <f>F5+F16+F19+F23+F34+F40+F43+F52+F55+F63+F69+F74+F78+F80</f>
        <v>1963043.1</v>
      </c>
      <c r="G4" s="8">
        <f>D4/F4*100</f>
        <v>105.14887319590689</v>
      </c>
    </row>
    <row r="5" spans="1:7" s="7" customFormat="1" x14ac:dyDescent="0.25">
      <c r="A5" s="4" t="s">
        <v>1</v>
      </c>
      <c r="B5" s="1" t="s">
        <v>2</v>
      </c>
      <c r="C5" s="8">
        <f>C6+C7+C8+C9+C10+C11+C12+C13+C14+C15</f>
        <v>488087.4</v>
      </c>
      <c r="D5" s="8">
        <f t="shared" ref="D5:F5" si="0">D6+D7+D8+D9+D10+D11+D12+D13+D14+D15</f>
        <v>304761</v>
      </c>
      <c r="E5" s="8">
        <f t="shared" ref="E5:E67" si="1">D5/C5*100</f>
        <v>62.439841716872834</v>
      </c>
      <c r="F5" s="13">
        <f t="shared" si="0"/>
        <v>293830.30000000005</v>
      </c>
      <c r="G5" s="8">
        <f t="shared" ref="G5:G67" si="2">D5/F5*100</f>
        <v>103.72007243636887</v>
      </c>
    </row>
    <row r="6" spans="1:7" ht="24" x14ac:dyDescent="0.25">
      <c r="A6" s="3" t="s">
        <v>3</v>
      </c>
      <c r="B6" s="2" t="s">
        <v>4</v>
      </c>
      <c r="C6" s="9">
        <v>2576.1999999999998</v>
      </c>
      <c r="D6" s="9">
        <v>1880.9</v>
      </c>
      <c r="E6" s="9">
        <f t="shared" si="1"/>
        <v>73.010635820200307</v>
      </c>
      <c r="F6" s="14">
        <v>1286.3</v>
      </c>
      <c r="G6" s="9">
        <f t="shared" si="2"/>
        <v>146.2256083339812</v>
      </c>
    </row>
    <row r="7" spans="1:7" ht="36" x14ac:dyDescent="0.25">
      <c r="A7" s="3" t="s">
        <v>5</v>
      </c>
      <c r="B7" s="2" t="s">
        <v>6</v>
      </c>
      <c r="C7" s="9">
        <v>8224.6</v>
      </c>
      <c r="D7" s="9">
        <v>5590.7</v>
      </c>
      <c r="E7" s="9">
        <f t="shared" si="1"/>
        <v>67.97534226588526</v>
      </c>
      <c r="F7" s="14">
        <v>4485.3</v>
      </c>
      <c r="G7" s="9">
        <f t="shared" si="2"/>
        <v>124.64495128530979</v>
      </c>
    </row>
    <row r="8" spans="1:7" ht="36" x14ac:dyDescent="0.25">
      <c r="A8" s="3" t="s">
        <v>7</v>
      </c>
      <c r="B8" s="2" t="s">
        <v>8</v>
      </c>
      <c r="C8" s="9">
        <v>112406.5</v>
      </c>
      <c r="D8" s="9">
        <v>91049.2</v>
      </c>
      <c r="E8" s="9">
        <f t="shared" si="1"/>
        <v>80.999942174162527</v>
      </c>
      <c r="F8" s="14">
        <v>90726.8</v>
      </c>
      <c r="G8" s="9">
        <f t="shared" si="2"/>
        <v>100.35535255293915</v>
      </c>
    </row>
    <row r="9" spans="1:7" x14ac:dyDescent="0.25">
      <c r="A9" s="3" t="s">
        <v>9</v>
      </c>
      <c r="B9" s="2" t="s">
        <v>10</v>
      </c>
      <c r="C9" s="9">
        <v>0</v>
      </c>
      <c r="D9" s="9">
        <v>0</v>
      </c>
      <c r="E9" s="9">
        <v>0</v>
      </c>
      <c r="F9" s="14">
        <v>0</v>
      </c>
      <c r="G9" s="9">
        <v>0</v>
      </c>
    </row>
    <row r="10" spans="1:7" ht="24" x14ac:dyDescent="0.25">
      <c r="A10" s="3" t="s">
        <v>11</v>
      </c>
      <c r="B10" s="2" t="s">
        <v>12</v>
      </c>
      <c r="C10" s="9">
        <v>25571.3</v>
      </c>
      <c r="D10" s="9">
        <v>18896.7</v>
      </c>
      <c r="E10" s="9">
        <f t="shared" si="1"/>
        <v>73.898081051804184</v>
      </c>
      <c r="F10" s="14">
        <v>17247.8</v>
      </c>
      <c r="G10" s="9">
        <f t="shared" si="2"/>
        <v>109.56005983371793</v>
      </c>
    </row>
    <row r="11" spans="1:7" x14ac:dyDescent="0.25">
      <c r="A11" s="3" t="s">
        <v>13</v>
      </c>
      <c r="B11" s="2" t="s">
        <v>14</v>
      </c>
      <c r="C11" s="9">
        <v>0</v>
      </c>
      <c r="D11" s="9">
        <v>0</v>
      </c>
      <c r="E11" s="9">
        <v>0</v>
      </c>
      <c r="F11" s="14">
        <v>398.6</v>
      </c>
      <c r="G11" s="9">
        <v>0</v>
      </c>
    </row>
    <row r="12" spans="1:7" x14ac:dyDescent="0.25">
      <c r="A12" s="3" t="s">
        <v>15</v>
      </c>
      <c r="B12" s="2" t="s">
        <v>16</v>
      </c>
      <c r="C12" s="9">
        <v>0</v>
      </c>
      <c r="D12" s="9">
        <v>0</v>
      </c>
      <c r="E12" s="9">
        <v>0</v>
      </c>
      <c r="F12" s="14">
        <v>0</v>
      </c>
      <c r="G12" s="9">
        <v>0</v>
      </c>
    </row>
    <row r="13" spans="1:7" x14ac:dyDescent="0.25">
      <c r="A13" s="3" t="s">
        <v>17</v>
      </c>
      <c r="B13" s="2" t="s">
        <v>18</v>
      </c>
      <c r="C13" s="9">
        <v>40118</v>
      </c>
      <c r="D13" s="9">
        <v>0</v>
      </c>
      <c r="E13" s="9">
        <f t="shared" si="1"/>
        <v>0</v>
      </c>
      <c r="F13" s="14">
        <v>0</v>
      </c>
      <c r="G13" s="9">
        <v>0</v>
      </c>
    </row>
    <row r="14" spans="1:7" ht="24" x14ac:dyDescent="0.25">
      <c r="A14" s="3" t="s">
        <v>19</v>
      </c>
      <c r="B14" s="2" t="s">
        <v>20</v>
      </c>
      <c r="C14" s="9">
        <v>0</v>
      </c>
      <c r="D14" s="9">
        <v>0</v>
      </c>
      <c r="E14" s="9">
        <v>0</v>
      </c>
      <c r="F14" s="14">
        <v>0</v>
      </c>
      <c r="G14" s="9">
        <v>0</v>
      </c>
    </row>
    <row r="15" spans="1:7" x14ac:dyDescent="0.25">
      <c r="A15" s="3" t="s">
        <v>21</v>
      </c>
      <c r="B15" s="2" t="s">
        <v>22</v>
      </c>
      <c r="C15" s="9">
        <v>299190.8</v>
      </c>
      <c r="D15" s="9">
        <v>187343.5</v>
      </c>
      <c r="E15" s="9">
        <f t="shared" si="1"/>
        <v>62.616731530514983</v>
      </c>
      <c r="F15" s="14">
        <v>179685.5</v>
      </c>
      <c r="G15" s="8">
        <f t="shared" si="2"/>
        <v>104.26189091495974</v>
      </c>
    </row>
    <row r="16" spans="1:7" s="7" customFormat="1" ht="13.5" customHeight="1" x14ac:dyDescent="0.25">
      <c r="A16" s="4" t="s">
        <v>23</v>
      </c>
      <c r="B16" s="1" t="s">
        <v>24</v>
      </c>
      <c r="C16" s="8">
        <f>C17+C18</f>
        <v>60</v>
      </c>
      <c r="D16" s="8">
        <f>D17+D18</f>
        <v>0</v>
      </c>
      <c r="E16" s="8">
        <f t="shared" si="1"/>
        <v>0</v>
      </c>
      <c r="F16" s="13">
        <f>F17+F18</f>
        <v>0</v>
      </c>
      <c r="G16" s="8">
        <v>0</v>
      </c>
    </row>
    <row r="17" spans="1:7" x14ac:dyDescent="0.25">
      <c r="A17" s="3" t="s">
        <v>25</v>
      </c>
      <c r="B17" s="2" t="s">
        <v>26</v>
      </c>
      <c r="C17" s="9">
        <v>0</v>
      </c>
      <c r="D17" s="9">
        <v>0</v>
      </c>
      <c r="E17" s="9">
        <v>0</v>
      </c>
      <c r="F17" s="14">
        <v>0</v>
      </c>
      <c r="G17" s="9">
        <v>0</v>
      </c>
    </row>
    <row r="18" spans="1:7" x14ac:dyDescent="0.25">
      <c r="A18" s="3" t="s">
        <v>27</v>
      </c>
      <c r="B18" s="2" t="s">
        <v>28</v>
      </c>
      <c r="C18" s="9">
        <v>60</v>
      </c>
      <c r="D18" s="9">
        <v>0</v>
      </c>
      <c r="E18" s="9">
        <f t="shared" si="1"/>
        <v>0</v>
      </c>
      <c r="F18" s="14">
        <v>0</v>
      </c>
      <c r="G18" s="9">
        <v>0</v>
      </c>
    </row>
    <row r="19" spans="1:7" s="7" customFormat="1" ht="24" x14ac:dyDescent="0.25">
      <c r="A19" s="4" t="s">
        <v>29</v>
      </c>
      <c r="B19" s="1" t="s">
        <v>30</v>
      </c>
      <c r="C19" s="8">
        <f>C20+C21+C22</f>
        <v>42901.1</v>
      </c>
      <c r="D19" s="8">
        <f>D20+D21+D22</f>
        <v>28801.9</v>
      </c>
      <c r="E19" s="8">
        <f t="shared" si="1"/>
        <v>67.135574612305987</v>
      </c>
      <c r="F19" s="13">
        <f>F20+F21+F22</f>
        <v>21494.7</v>
      </c>
      <c r="G19" s="8">
        <f t="shared" si="2"/>
        <v>133.99535699498014</v>
      </c>
    </row>
    <row r="20" spans="1:7" ht="24" x14ac:dyDescent="0.25">
      <c r="A20" s="3" t="s">
        <v>31</v>
      </c>
      <c r="B20" s="2" t="s">
        <v>32</v>
      </c>
      <c r="C20" s="9">
        <v>370</v>
      </c>
      <c r="D20" s="9">
        <v>0</v>
      </c>
      <c r="E20" s="9">
        <f t="shared" si="1"/>
        <v>0</v>
      </c>
      <c r="F20" s="14">
        <v>15260.7</v>
      </c>
      <c r="G20" s="9">
        <f t="shared" si="2"/>
        <v>0</v>
      </c>
    </row>
    <row r="21" spans="1:7" x14ac:dyDescent="0.25">
      <c r="A21" s="3" t="s">
        <v>33</v>
      </c>
      <c r="B21" s="2" t="s">
        <v>34</v>
      </c>
      <c r="C21" s="9">
        <v>25681.1</v>
      </c>
      <c r="D21" s="9">
        <v>19632.7</v>
      </c>
      <c r="E21" s="9">
        <v>0</v>
      </c>
      <c r="F21" s="14">
        <v>0</v>
      </c>
      <c r="G21" s="9">
        <v>0</v>
      </c>
    </row>
    <row r="22" spans="1:7" ht="24" x14ac:dyDescent="0.25">
      <c r="A22" s="3" t="s">
        <v>35</v>
      </c>
      <c r="B22" s="2" t="s">
        <v>36</v>
      </c>
      <c r="C22" s="9">
        <v>16850</v>
      </c>
      <c r="D22" s="9">
        <v>9169.2000000000007</v>
      </c>
      <c r="E22" s="9">
        <f t="shared" si="1"/>
        <v>54.416617210682496</v>
      </c>
      <c r="F22" s="14">
        <v>6234</v>
      </c>
      <c r="G22" s="9">
        <f t="shared" si="2"/>
        <v>147.08373435996151</v>
      </c>
    </row>
    <row r="23" spans="1:7" s="7" customFormat="1" x14ac:dyDescent="0.25">
      <c r="A23" s="4" t="s">
        <v>37</v>
      </c>
      <c r="B23" s="1" t="s">
        <v>38</v>
      </c>
      <c r="C23" s="8">
        <f>C24+C25+C26+C27+C28+C29+C30+C31+C32+C33</f>
        <v>404750.39999999997</v>
      </c>
      <c r="D23" s="8">
        <f>D24+D25+D26+D27+D28+D29+D30+D31+D32+D33</f>
        <v>195370.2</v>
      </c>
      <c r="E23" s="8">
        <f t="shared" si="1"/>
        <v>48.269303748680677</v>
      </c>
      <c r="F23" s="13">
        <f>F24+F25+F26+F27+F28+F29+F30+F31+F32+F33</f>
        <v>155499.9</v>
      </c>
      <c r="G23" s="8">
        <f t="shared" si="2"/>
        <v>125.64008079747961</v>
      </c>
    </row>
    <row r="24" spans="1:7" x14ac:dyDescent="0.25">
      <c r="A24" s="3" t="s">
        <v>39</v>
      </c>
      <c r="B24" s="2" t="s">
        <v>40</v>
      </c>
      <c r="C24" s="9">
        <v>0</v>
      </c>
      <c r="D24" s="9">
        <v>0</v>
      </c>
      <c r="E24" s="9">
        <v>0</v>
      </c>
      <c r="F24" s="14">
        <v>0</v>
      </c>
      <c r="G24" s="9">
        <v>0</v>
      </c>
    </row>
    <row r="25" spans="1:7" x14ac:dyDescent="0.25">
      <c r="A25" s="3" t="s">
        <v>41</v>
      </c>
      <c r="B25" s="2" t="s">
        <v>42</v>
      </c>
      <c r="C25" s="9">
        <v>0</v>
      </c>
      <c r="D25" s="9">
        <v>0</v>
      </c>
      <c r="E25" s="9">
        <v>0</v>
      </c>
      <c r="F25" s="14">
        <v>0</v>
      </c>
      <c r="G25" s="9">
        <v>0</v>
      </c>
    </row>
    <row r="26" spans="1:7" x14ac:dyDescent="0.25">
      <c r="A26" s="3" t="s">
        <v>43</v>
      </c>
      <c r="B26" s="2" t="s">
        <v>44</v>
      </c>
      <c r="C26" s="9">
        <v>0</v>
      </c>
      <c r="D26" s="9">
        <v>0</v>
      </c>
      <c r="E26" s="9">
        <v>0</v>
      </c>
      <c r="F26" s="14">
        <v>0</v>
      </c>
      <c r="G26" s="9">
        <v>0</v>
      </c>
    </row>
    <row r="27" spans="1:7" x14ac:dyDescent="0.25">
      <c r="A27" s="3" t="s">
        <v>45</v>
      </c>
      <c r="B27" s="2" t="s">
        <v>46</v>
      </c>
      <c r="C27" s="9">
        <v>2363</v>
      </c>
      <c r="D27" s="9">
        <v>1032.7</v>
      </c>
      <c r="E27" s="9">
        <f t="shared" si="1"/>
        <v>43.702920016927635</v>
      </c>
      <c r="F27" s="14">
        <v>247.4</v>
      </c>
      <c r="G27" s="9">
        <v>0</v>
      </c>
    </row>
    <row r="28" spans="1:7" x14ac:dyDescent="0.25">
      <c r="A28" s="3" t="s">
        <v>47</v>
      </c>
      <c r="B28" s="2" t="s">
        <v>48</v>
      </c>
      <c r="C28" s="9">
        <v>3912.1</v>
      </c>
      <c r="D28" s="9">
        <v>511.8</v>
      </c>
      <c r="E28" s="9">
        <f t="shared" si="1"/>
        <v>13.082487666470694</v>
      </c>
      <c r="F28" s="14">
        <v>0</v>
      </c>
      <c r="G28" s="9">
        <v>0</v>
      </c>
    </row>
    <row r="29" spans="1:7" x14ac:dyDescent="0.25">
      <c r="A29" s="3" t="s">
        <v>49</v>
      </c>
      <c r="B29" s="2" t="s">
        <v>50</v>
      </c>
      <c r="C29" s="9">
        <v>0</v>
      </c>
      <c r="D29" s="9">
        <v>0</v>
      </c>
      <c r="E29" s="9">
        <v>0</v>
      </c>
      <c r="F29" s="14">
        <v>0</v>
      </c>
      <c r="G29" s="9">
        <v>0</v>
      </c>
    </row>
    <row r="30" spans="1:7" x14ac:dyDescent="0.25">
      <c r="A30" s="3" t="s">
        <v>51</v>
      </c>
      <c r="B30" s="2" t="s">
        <v>52</v>
      </c>
      <c r="C30" s="9">
        <v>11200.4</v>
      </c>
      <c r="D30" s="9">
        <v>7062.4</v>
      </c>
      <c r="E30" s="9">
        <f t="shared" si="1"/>
        <v>63.05489089675369</v>
      </c>
      <c r="F30" s="14">
        <v>9208.2000000000007</v>
      </c>
      <c r="G30" s="9">
        <f t="shared" si="2"/>
        <v>76.69685714906278</v>
      </c>
    </row>
    <row r="31" spans="1:7" x14ac:dyDescent="0.25">
      <c r="A31" s="3" t="s">
        <v>53</v>
      </c>
      <c r="B31" s="2" t="s">
        <v>54</v>
      </c>
      <c r="C31" s="9">
        <v>351819.1</v>
      </c>
      <c r="D31" s="9">
        <v>176821.6</v>
      </c>
      <c r="E31" s="9">
        <f t="shared" si="1"/>
        <v>50.259238341522682</v>
      </c>
      <c r="F31" s="14">
        <v>136300.6</v>
      </c>
      <c r="G31" s="9">
        <f t="shared" si="2"/>
        <v>129.7291427917412</v>
      </c>
    </row>
    <row r="32" spans="1:7" x14ac:dyDescent="0.25">
      <c r="A32" s="3" t="s">
        <v>55</v>
      </c>
      <c r="B32" s="2" t="s">
        <v>56</v>
      </c>
      <c r="C32" s="9">
        <v>32996.800000000003</v>
      </c>
      <c r="D32" s="9">
        <v>8954.6</v>
      </c>
      <c r="E32" s="9">
        <f t="shared" si="1"/>
        <v>27.137783057751051</v>
      </c>
      <c r="F32" s="14">
        <v>9527.2999999999993</v>
      </c>
      <c r="G32" s="9">
        <v>0</v>
      </c>
    </row>
    <row r="33" spans="1:7" x14ac:dyDescent="0.25">
      <c r="A33" s="3" t="s">
        <v>57</v>
      </c>
      <c r="B33" s="2" t="s">
        <v>58</v>
      </c>
      <c r="C33" s="9">
        <v>2459</v>
      </c>
      <c r="D33" s="9">
        <v>987.1</v>
      </c>
      <c r="E33" s="9">
        <f t="shared" si="1"/>
        <v>40.142334282228546</v>
      </c>
      <c r="F33" s="14">
        <v>216.4</v>
      </c>
      <c r="G33" s="9">
        <f t="shared" si="2"/>
        <v>456.14602587800368</v>
      </c>
    </row>
    <row r="34" spans="1:7" s="7" customFormat="1" x14ac:dyDescent="0.25">
      <c r="A34" s="4" t="s">
        <v>59</v>
      </c>
      <c r="B34" s="1" t="s">
        <v>60</v>
      </c>
      <c r="C34" s="8">
        <f>C35+C36+C37+C38+C39</f>
        <v>466686.2</v>
      </c>
      <c r="D34" s="8">
        <f>D35+D36+D37+D38+D39</f>
        <v>245317.80000000002</v>
      </c>
      <c r="E34" s="8">
        <f t="shared" si="1"/>
        <v>52.565899741625103</v>
      </c>
      <c r="F34" s="13">
        <f>F35+F36+F37+F38+F39</f>
        <v>384450.1</v>
      </c>
      <c r="G34" s="8">
        <f t="shared" si="2"/>
        <v>63.810049730771311</v>
      </c>
    </row>
    <row r="35" spans="1:7" x14ac:dyDescent="0.25">
      <c r="A35" s="3" t="s">
        <v>61</v>
      </c>
      <c r="B35" s="2" t="s">
        <v>62</v>
      </c>
      <c r="C35" s="9">
        <v>85581</v>
      </c>
      <c r="D35" s="9">
        <v>24960</v>
      </c>
      <c r="E35" s="9">
        <f t="shared" si="1"/>
        <v>29.165352122550566</v>
      </c>
      <c r="F35" s="14">
        <v>58716.7</v>
      </c>
      <c r="G35" s="9">
        <f t="shared" si="2"/>
        <v>42.509200959863207</v>
      </c>
    </row>
    <row r="36" spans="1:7" x14ac:dyDescent="0.25">
      <c r="A36" s="3" t="s">
        <v>63</v>
      </c>
      <c r="B36" s="2" t="s">
        <v>64</v>
      </c>
      <c r="C36" s="9">
        <v>39167.199999999997</v>
      </c>
      <c r="D36" s="9">
        <v>5485.7</v>
      </c>
      <c r="E36" s="9">
        <f t="shared" si="1"/>
        <v>14.005851835209054</v>
      </c>
      <c r="F36" s="14">
        <v>163842</v>
      </c>
      <c r="G36" s="9">
        <f t="shared" si="2"/>
        <v>3.3481646952551847</v>
      </c>
    </row>
    <row r="37" spans="1:7" x14ac:dyDescent="0.25">
      <c r="A37" s="3" t="s">
        <v>65</v>
      </c>
      <c r="B37" s="2" t="s">
        <v>66</v>
      </c>
      <c r="C37" s="9">
        <v>341938</v>
      </c>
      <c r="D37" s="9">
        <v>214872.1</v>
      </c>
      <c r="E37" s="9">
        <f t="shared" si="1"/>
        <v>62.83949136978049</v>
      </c>
      <c r="F37" s="14">
        <v>161891.4</v>
      </c>
      <c r="G37" s="9">
        <f t="shared" si="2"/>
        <v>132.72607439308081</v>
      </c>
    </row>
    <row r="38" spans="1:7" ht="24" x14ac:dyDescent="0.25">
      <c r="A38" s="3" t="s">
        <v>67</v>
      </c>
      <c r="B38" s="2" t="s">
        <v>68</v>
      </c>
      <c r="C38" s="9">
        <v>0</v>
      </c>
      <c r="D38" s="9">
        <v>0</v>
      </c>
      <c r="E38" s="9">
        <v>0</v>
      </c>
      <c r="F38" s="14">
        <v>0</v>
      </c>
      <c r="G38" s="9">
        <v>0</v>
      </c>
    </row>
    <row r="39" spans="1:7" x14ac:dyDescent="0.25">
      <c r="A39" s="3" t="s">
        <v>69</v>
      </c>
      <c r="B39" s="2" t="s">
        <v>70</v>
      </c>
      <c r="C39" s="9">
        <v>0</v>
      </c>
      <c r="D39" s="9">
        <v>0</v>
      </c>
      <c r="E39" s="9">
        <v>0</v>
      </c>
      <c r="F39" s="14">
        <v>0</v>
      </c>
      <c r="G39" s="9">
        <v>0</v>
      </c>
    </row>
    <row r="40" spans="1:7" s="7" customFormat="1" x14ac:dyDescent="0.25">
      <c r="A40" s="4" t="s">
        <v>71</v>
      </c>
      <c r="B40" s="1" t="s">
        <v>72</v>
      </c>
      <c r="C40" s="8">
        <f>C41+C42</f>
        <v>50278.1</v>
      </c>
      <c r="D40" s="8">
        <f>D41+D42</f>
        <v>48582.100000000006</v>
      </c>
      <c r="E40" s="8">
        <f t="shared" si="1"/>
        <v>96.626761950033924</v>
      </c>
      <c r="F40" s="13">
        <f>F41+F42</f>
        <v>1002.4000000000001</v>
      </c>
      <c r="G40" s="8">
        <f t="shared" si="2"/>
        <v>4846.578212290503</v>
      </c>
    </row>
    <row r="41" spans="1:7" x14ac:dyDescent="0.25">
      <c r="A41" s="3" t="s">
        <v>73</v>
      </c>
      <c r="B41" s="2" t="s">
        <v>74</v>
      </c>
      <c r="C41" s="9">
        <v>598</v>
      </c>
      <c r="D41" s="9">
        <v>572.79999999999995</v>
      </c>
      <c r="E41" s="9">
        <f t="shared" si="1"/>
        <v>95.785953177257525</v>
      </c>
      <c r="F41" s="14">
        <v>214.2</v>
      </c>
      <c r="G41" s="9">
        <f t="shared" si="2"/>
        <v>267.41363211951443</v>
      </c>
    </row>
    <row r="42" spans="1:7" x14ac:dyDescent="0.25">
      <c r="A42" s="3" t="s">
        <v>75</v>
      </c>
      <c r="B42" s="2" t="s">
        <v>76</v>
      </c>
      <c r="C42" s="9">
        <v>49680.1</v>
      </c>
      <c r="D42" s="9">
        <v>48009.3</v>
      </c>
      <c r="E42" s="9">
        <f t="shared" si="1"/>
        <v>96.63688277600086</v>
      </c>
      <c r="F42" s="14">
        <v>788.2</v>
      </c>
      <c r="G42" s="9">
        <v>0</v>
      </c>
    </row>
    <row r="43" spans="1:7" s="7" customFormat="1" x14ac:dyDescent="0.25">
      <c r="A43" s="4" t="s">
        <v>77</v>
      </c>
      <c r="B43" s="1" t="s">
        <v>78</v>
      </c>
      <c r="C43" s="8">
        <f>C44+C45+C46+C47+C48+C49+C50+C51</f>
        <v>1401086.8</v>
      </c>
      <c r="D43" s="8">
        <f>D44+D45+D46+D47+D48+D49+D50+D51</f>
        <v>913423.89999999991</v>
      </c>
      <c r="E43" s="8">
        <f t="shared" si="1"/>
        <v>65.193955149673798</v>
      </c>
      <c r="F43" s="13">
        <f>F44+F45+F46+F47+F48+F49+F50+F51</f>
        <v>865094.00000000012</v>
      </c>
      <c r="G43" s="8">
        <f t="shared" si="2"/>
        <v>105.58666457055533</v>
      </c>
    </row>
    <row r="44" spans="1:7" x14ac:dyDescent="0.25">
      <c r="A44" s="3" t="s">
        <v>79</v>
      </c>
      <c r="B44" s="2" t="s">
        <v>80</v>
      </c>
      <c r="C44" s="9">
        <v>414981.5</v>
      </c>
      <c r="D44" s="9">
        <v>271228.59999999998</v>
      </c>
      <c r="E44" s="9">
        <f t="shared" si="1"/>
        <v>65.359202759641093</v>
      </c>
      <c r="F44" s="14">
        <v>275922.7</v>
      </c>
      <c r="G44" s="9">
        <f t="shared" si="2"/>
        <v>98.298762660701698</v>
      </c>
    </row>
    <row r="45" spans="1:7" x14ac:dyDescent="0.25">
      <c r="A45" s="3" t="s">
        <v>81</v>
      </c>
      <c r="B45" s="2" t="s">
        <v>82</v>
      </c>
      <c r="C45" s="9">
        <v>833157.9</v>
      </c>
      <c r="D45" s="9">
        <v>538202.1</v>
      </c>
      <c r="E45" s="9">
        <f t="shared" si="1"/>
        <v>64.597851139621909</v>
      </c>
      <c r="F45" s="14">
        <v>491323.9</v>
      </c>
      <c r="G45" s="9">
        <f t="shared" si="2"/>
        <v>109.54120082495477</v>
      </c>
    </row>
    <row r="46" spans="1:7" x14ac:dyDescent="0.25">
      <c r="A46" s="3" t="s">
        <v>83</v>
      </c>
      <c r="B46" s="2" t="s">
        <v>84</v>
      </c>
      <c r="C46" s="9">
        <v>117059.6</v>
      </c>
      <c r="D46" s="9">
        <v>76933.8</v>
      </c>
      <c r="E46" s="9">
        <f t="shared" si="1"/>
        <v>65.721905764243175</v>
      </c>
      <c r="F46" s="14">
        <v>80359.899999999994</v>
      </c>
      <c r="G46" s="9">
        <f t="shared" si="2"/>
        <v>95.736555172418093</v>
      </c>
    </row>
    <row r="47" spans="1:7" x14ac:dyDescent="0.25">
      <c r="A47" s="3" t="s">
        <v>85</v>
      </c>
      <c r="B47" s="2" t="s">
        <v>86</v>
      </c>
      <c r="C47" s="9">
        <v>0</v>
      </c>
      <c r="D47" s="9">
        <v>0</v>
      </c>
      <c r="E47" s="9">
        <v>0</v>
      </c>
      <c r="F47" s="14">
        <v>0</v>
      </c>
      <c r="G47" s="9">
        <v>0</v>
      </c>
    </row>
    <row r="48" spans="1:7" ht="24" x14ac:dyDescent="0.25">
      <c r="A48" s="3" t="s">
        <v>87</v>
      </c>
      <c r="B48" s="2" t="s">
        <v>88</v>
      </c>
      <c r="C48" s="9">
        <v>0</v>
      </c>
      <c r="D48" s="9">
        <v>0</v>
      </c>
      <c r="E48" s="9">
        <v>0</v>
      </c>
      <c r="F48" s="14">
        <v>0</v>
      </c>
      <c r="G48" s="9">
        <v>0</v>
      </c>
    </row>
    <row r="49" spans="1:7" x14ac:dyDescent="0.25">
      <c r="A49" s="3" t="s">
        <v>89</v>
      </c>
      <c r="B49" s="2" t="s">
        <v>90</v>
      </c>
      <c r="C49" s="9">
        <v>0</v>
      </c>
      <c r="D49" s="9">
        <v>0</v>
      </c>
      <c r="E49" s="9">
        <v>0</v>
      </c>
      <c r="F49" s="14">
        <v>0</v>
      </c>
      <c r="G49" s="9">
        <v>0</v>
      </c>
    </row>
    <row r="50" spans="1:7" x14ac:dyDescent="0.25">
      <c r="A50" s="3" t="s">
        <v>91</v>
      </c>
      <c r="B50" s="2" t="s">
        <v>92</v>
      </c>
      <c r="C50" s="9">
        <v>6400</v>
      </c>
      <c r="D50" s="9">
        <v>3943.2</v>
      </c>
      <c r="E50" s="9">
        <f t="shared" si="1"/>
        <v>61.61249999999999</v>
      </c>
      <c r="F50" s="14">
        <v>4143.3999999999996</v>
      </c>
      <c r="G50" s="9">
        <f t="shared" si="2"/>
        <v>95.168219336776559</v>
      </c>
    </row>
    <row r="51" spans="1:7" x14ac:dyDescent="0.25">
      <c r="A51" s="3" t="s">
        <v>93</v>
      </c>
      <c r="B51" s="2" t="s">
        <v>94</v>
      </c>
      <c r="C51" s="9">
        <v>29487.8</v>
      </c>
      <c r="D51" s="9">
        <v>23116.2</v>
      </c>
      <c r="E51" s="9">
        <f t="shared" si="1"/>
        <v>78.392419916033077</v>
      </c>
      <c r="F51" s="14">
        <v>13344.1</v>
      </c>
      <c r="G51" s="9">
        <f t="shared" si="2"/>
        <v>173.23161547050756</v>
      </c>
    </row>
    <row r="52" spans="1:7" s="7" customFormat="1" x14ac:dyDescent="0.25">
      <c r="A52" s="4" t="s">
        <v>95</v>
      </c>
      <c r="B52" s="1" t="s">
        <v>96</v>
      </c>
      <c r="C52" s="8">
        <f>C53+C54</f>
        <v>245702.5</v>
      </c>
      <c r="D52" s="8">
        <f>D53+D54</f>
        <v>169148.3</v>
      </c>
      <c r="E52" s="8">
        <f t="shared" si="1"/>
        <v>68.842726467984647</v>
      </c>
      <c r="F52" s="13">
        <f>F53+F54</f>
        <v>113657.8</v>
      </c>
      <c r="G52" s="8">
        <f t="shared" si="2"/>
        <v>148.82243013677899</v>
      </c>
    </row>
    <row r="53" spans="1:7" x14ac:dyDescent="0.25">
      <c r="A53" s="3" t="s">
        <v>97</v>
      </c>
      <c r="B53" s="2" t="s">
        <v>98</v>
      </c>
      <c r="C53" s="9">
        <v>245702.5</v>
      </c>
      <c r="D53" s="9">
        <v>169148.3</v>
      </c>
      <c r="E53" s="9">
        <f t="shared" si="1"/>
        <v>68.842726467984647</v>
      </c>
      <c r="F53" s="14">
        <v>113657.8</v>
      </c>
      <c r="G53" s="8">
        <f t="shared" si="2"/>
        <v>148.82243013677899</v>
      </c>
    </row>
    <row r="54" spans="1:7" x14ac:dyDescent="0.25">
      <c r="A54" s="3" t="s">
        <v>99</v>
      </c>
      <c r="B54" s="2" t="s">
        <v>100</v>
      </c>
      <c r="C54" s="9">
        <v>0</v>
      </c>
      <c r="D54" s="9">
        <v>0</v>
      </c>
      <c r="E54" s="9">
        <v>0</v>
      </c>
      <c r="F54" s="14">
        <v>0</v>
      </c>
      <c r="G54" s="8">
        <v>0</v>
      </c>
    </row>
    <row r="55" spans="1:7" s="7" customFormat="1" x14ac:dyDescent="0.25">
      <c r="A55" s="4" t="s">
        <v>101</v>
      </c>
      <c r="B55" s="1" t="s">
        <v>102</v>
      </c>
      <c r="C55" s="8">
        <f>C56+C57+C58+C59+C60+C61+C62</f>
        <v>0</v>
      </c>
      <c r="D55" s="8">
        <f>D56+D57+D58+D59+D60+D61+D62</f>
        <v>0</v>
      </c>
      <c r="E55" s="8">
        <v>0</v>
      </c>
      <c r="F55" s="13">
        <f>F56+F57+F58+F59+F60+F61+F62</f>
        <v>0</v>
      </c>
      <c r="G55" s="8">
        <v>0</v>
      </c>
    </row>
    <row r="56" spans="1:7" x14ac:dyDescent="0.25">
      <c r="A56" s="3" t="s">
        <v>103</v>
      </c>
      <c r="B56" s="2" t="s">
        <v>104</v>
      </c>
      <c r="C56" s="9">
        <v>0</v>
      </c>
      <c r="D56" s="9">
        <v>0</v>
      </c>
      <c r="E56" s="9">
        <v>0</v>
      </c>
      <c r="F56" s="14">
        <v>0</v>
      </c>
      <c r="G56" s="9">
        <v>0</v>
      </c>
    </row>
    <row r="57" spans="1:7" x14ac:dyDescent="0.25">
      <c r="A57" s="3" t="s">
        <v>105</v>
      </c>
      <c r="B57" s="2" t="s">
        <v>106</v>
      </c>
      <c r="C57" s="9">
        <v>0</v>
      </c>
      <c r="D57" s="9">
        <v>0</v>
      </c>
      <c r="E57" s="9">
        <v>0</v>
      </c>
      <c r="F57" s="14">
        <v>0</v>
      </c>
      <c r="G57" s="9">
        <v>0</v>
      </c>
    </row>
    <row r="58" spans="1:7" x14ac:dyDescent="0.25">
      <c r="A58" s="3" t="s">
        <v>107</v>
      </c>
      <c r="B58" s="2" t="s">
        <v>108</v>
      </c>
      <c r="C58" s="9">
        <v>0</v>
      </c>
      <c r="D58" s="9">
        <v>0</v>
      </c>
      <c r="E58" s="9">
        <v>0</v>
      </c>
      <c r="F58" s="14">
        <v>0</v>
      </c>
      <c r="G58" s="9">
        <v>0</v>
      </c>
    </row>
    <row r="59" spans="1:7" x14ac:dyDescent="0.25">
      <c r="A59" s="3" t="s">
        <v>109</v>
      </c>
      <c r="B59" s="2" t="s">
        <v>110</v>
      </c>
      <c r="C59" s="9">
        <v>0</v>
      </c>
      <c r="D59" s="9">
        <v>0</v>
      </c>
      <c r="E59" s="9">
        <v>0</v>
      </c>
      <c r="F59" s="14">
        <v>0</v>
      </c>
      <c r="G59" s="9">
        <v>0</v>
      </c>
    </row>
    <row r="60" spans="1:7" ht="24" x14ac:dyDescent="0.25">
      <c r="A60" s="3" t="s">
        <v>111</v>
      </c>
      <c r="B60" s="2" t="s">
        <v>112</v>
      </c>
      <c r="C60" s="9">
        <v>0</v>
      </c>
      <c r="D60" s="9">
        <v>0</v>
      </c>
      <c r="E60" s="9">
        <v>0</v>
      </c>
      <c r="F60" s="14">
        <v>0</v>
      </c>
      <c r="G60" s="9">
        <v>0</v>
      </c>
    </row>
    <row r="61" spans="1:7" x14ac:dyDescent="0.25">
      <c r="A61" s="3" t="s">
        <v>113</v>
      </c>
      <c r="B61" s="2" t="s">
        <v>114</v>
      </c>
      <c r="C61" s="9">
        <v>0</v>
      </c>
      <c r="D61" s="9">
        <v>0</v>
      </c>
      <c r="E61" s="9">
        <v>0</v>
      </c>
      <c r="F61" s="14">
        <v>0</v>
      </c>
      <c r="G61" s="9">
        <v>0</v>
      </c>
    </row>
    <row r="62" spans="1:7" x14ac:dyDescent="0.25">
      <c r="A62" s="3" t="s">
        <v>115</v>
      </c>
      <c r="B62" s="2" t="s">
        <v>116</v>
      </c>
      <c r="C62" s="9">
        <v>0</v>
      </c>
      <c r="D62" s="9">
        <v>0</v>
      </c>
      <c r="E62" s="9">
        <v>0</v>
      </c>
      <c r="F62" s="14">
        <v>0</v>
      </c>
      <c r="G62" s="9">
        <v>0</v>
      </c>
    </row>
    <row r="63" spans="1:7" s="7" customFormat="1" x14ac:dyDescent="0.25">
      <c r="A63" s="4" t="s">
        <v>117</v>
      </c>
      <c r="B63" s="1" t="s">
        <v>118</v>
      </c>
      <c r="C63" s="8">
        <f>C64+C65+C66+C67+C68</f>
        <v>104714.2</v>
      </c>
      <c r="D63" s="8">
        <f>D64+D65+D66+D67+D68</f>
        <v>74391.399999999994</v>
      </c>
      <c r="E63" s="8">
        <f t="shared" si="1"/>
        <v>71.042322817726728</v>
      </c>
      <c r="F63" s="13">
        <f>F64+F65+F66+F67+F68</f>
        <v>59669.399999999994</v>
      </c>
      <c r="G63" s="8">
        <f t="shared" si="2"/>
        <v>124.67261276299075</v>
      </c>
    </row>
    <row r="64" spans="1:7" x14ac:dyDescent="0.25">
      <c r="A64" s="3" t="s">
        <v>119</v>
      </c>
      <c r="B64" s="2" t="s">
        <v>120</v>
      </c>
      <c r="C64" s="9">
        <v>11790.6</v>
      </c>
      <c r="D64" s="9">
        <v>7384.4</v>
      </c>
      <c r="E64" s="9">
        <f t="shared" si="1"/>
        <v>62.62955235526605</v>
      </c>
      <c r="F64" s="14">
        <v>7519.6</v>
      </c>
      <c r="G64" s="9">
        <f t="shared" si="2"/>
        <v>98.202032022979935</v>
      </c>
    </row>
    <row r="65" spans="1:7" x14ac:dyDescent="0.25">
      <c r="A65" s="3" t="s">
        <v>121</v>
      </c>
      <c r="B65" s="2" t="s">
        <v>122</v>
      </c>
      <c r="C65" s="9">
        <v>0</v>
      </c>
      <c r="D65" s="9">
        <v>0</v>
      </c>
      <c r="E65" s="9">
        <v>0</v>
      </c>
      <c r="F65" s="14">
        <v>0</v>
      </c>
      <c r="G65" s="9">
        <v>0</v>
      </c>
    </row>
    <row r="66" spans="1:7" x14ac:dyDescent="0.25">
      <c r="A66" s="3" t="s">
        <v>123</v>
      </c>
      <c r="B66" s="2" t="s">
        <v>124</v>
      </c>
      <c r="C66" s="9">
        <v>45803</v>
      </c>
      <c r="D66" s="9">
        <v>30686.7</v>
      </c>
      <c r="E66" s="9">
        <f t="shared" si="1"/>
        <v>66.997139925332405</v>
      </c>
      <c r="F66" s="14">
        <v>30693.5</v>
      </c>
      <c r="G66" s="9">
        <f t="shared" si="2"/>
        <v>99.977845472168383</v>
      </c>
    </row>
    <row r="67" spans="1:7" x14ac:dyDescent="0.25">
      <c r="A67" s="3" t="s">
        <v>125</v>
      </c>
      <c r="B67" s="2" t="s">
        <v>126</v>
      </c>
      <c r="C67" s="9">
        <v>47120.6</v>
      </c>
      <c r="D67" s="9">
        <v>36320.300000000003</v>
      </c>
      <c r="E67" s="9">
        <f t="shared" si="1"/>
        <v>77.079451450108877</v>
      </c>
      <c r="F67" s="14">
        <v>21456.3</v>
      </c>
      <c r="G67" s="9">
        <f t="shared" si="2"/>
        <v>169.27569058971025</v>
      </c>
    </row>
    <row r="68" spans="1:7" x14ac:dyDescent="0.25">
      <c r="A68" s="3" t="s">
        <v>127</v>
      </c>
      <c r="B68" s="2" t="s">
        <v>128</v>
      </c>
      <c r="C68" s="9">
        <v>0</v>
      </c>
      <c r="D68" s="9">
        <v>0</v>
      </c>
      <c r="E68" s="9">
        <v>0</v>
      </c>
      <c r="F68" s="14">
        <v>0</v>
      </c>
      <c r="G68" s="9">
        <v>0</v>
      </c>
    </row>
    <row r="69" spans="1:7" s="7" customFormat="1" x14ac:dyDescent="0.25">
      <c r="A69" s="4" t="s">
        <v>129</v>
      </c>
      <c r="B69" s="1" t="s">
        <v>130</v>
      </c>
      <c r="C69" s="8">
        <f>C70+C71+C72+C73</f>
        <v>120369.9</v>
      </c>
      <c r="D69" s="8">
        <f>D70+D71+D72+D73</f>
        <v>73558.399999999994</v>
      </c>
      <c r="E69" s="8">
        <f t="shared" ref="E69:E79" si="3">D69/C69*100</f>
        <v>61.110294184841884</v>
      </c>
      <c r="F69" s="13">
        <f>F70+F71+F72+F73</f>
        <v>66961.2</v>
      </c>
      <c r="G69" s="8">
        <f t="shared" ref="G69:G72" si="4">D69/F69*100</f>
        <v>109.85227265939082</v>
      </c>
    </row>
    <row r="70" spans="1:7" x14ac:dyDescent="0.25">
      <c r="A70" s="3" t="s">
        <v>131</v>
      </c>
      <c r="B70" s="2" t="s">
        <v>132</v>
      </c>
      <c r="C70" s="9">
        <v>76841.899999999994</v>
      </c>
      <c r="D70" s="9">
        <v>45731.199999999997</v>
      </c>
      <c r="E70" s="9">
        <f t="shared" si="3"/>
        <v>59.513364453507791</v>
      </c>
      <c r="F70" s="14">
        <v>38428.699999999997</v>
      </c>
      <c r="G70" s="9">
        <f t="shared" si="4"/>
        <v>119.00272452620047</v>
      </c>
    </row>
    <row r="71" spans="1:7" x14ac:dyDescent="0.25">
      <c r="A71" s="3" t="s">
        <v>133</v>
      </c>
      <c r="B71" s="2" t="s">
        <v>134</v>
      </c>
      <c r="C71" s="9">
        <v>0</v>
      </c>
      <c r="D71" s="9">
        <v>0</v>
      </c>
      <c r="E71" s="9">
        <v>0</v>
      </c>
      <c r="F71" s="14">
        <v>0</v>
      </c>
      <c r="G71" s="9">
        <v>0</v>
      </c>
    </row>
    <row r="72" spans="1:7" x14ac:dyDescent="0.25">
      <c r="A72" s="3" t="s">
        <v>135</v>
      </c>
      <c r="B72" s="2" t="s">
        <v>136</v>
      </c>
      <c r="C72" s="9">
        <v>43528</v>
      </c>
      <c r="D72" s="9">
        <v>27827.200000000001</v>
      </c>
      <c r="E72" s="9">
        <f t="shared" si="3"/>
        <v>63.929424738099613</v>
      </c>
      <c r="F72" s="14">
        <v>28532.5</v>
      </c>
      <c r="G72" s="9">
        <f t="shared" si="4"/>
        <v>97.528082011741006</v>
      </c>
    </row>
    <row r="73" spans="1:7" x14ac:dyDescent="0.25">
      <c r="A73" s="3" t="s">
        <v>137</v>
      </c>
      <c r="B73" s="2" t="s">
        <v>138</v>
      </c>
      <c r="C73" s="9">
        <v>0</v>
      </c>
      <c r="D73" s="9">
        <v>0</v>
      </c>
      <c r="E73" s="9">
        <v>0</v>
      </c>
      <c r="F73" s="14">
        <v>0</v>
      </c>
      <c r="G73" s="8">
        <v>0</v>
      </c>
    </row>
    <row r="74" spans="1:7" s="7" customFormat="1" x14ac:dyDescent="0.25">
      <c r="A74" s="4" t="s">
        <v>139</v>
      </c>
      <c r="B74" s="1" t="s">
        <v>140</v>
      </c>
      <c r="C74" s="8">
        <f>C75+C76+C77</f>
        <v>18261.5</v>
      </c>
      <c r="D74" s="8">
        <f>D75+D76+D77</f>
        <v>10762.7</v>
      </c>
      <c r="E74" s="8">
        <v>0</v>
      </c>
      <c r="F74" s="13">
        <f>F75+F76+F77</f>
        <v>0</v>
      </c>
      <c r="G74" s="8">
        <v>0</v>
      </c>
    </row>
    <row r="75" spans="1:7" x14ac:dyDescent="0.25">
      <c r="A75" s="3" t="s">
        <v>141</v>
      </c>
      <c r="B75" s="2" t="s">
        <v>142</v>
      </c>
      <c r="C75" s="9">
        <v>0</v>
      </c>
      <c r="D75" s="9">
        <v>0</v>
      </c>
      <c r="E75" s="9">
        <v>0</v>
      </c>
      <c r="F75" s="14">
        <v>0</v>
      </c>
      <c r="G75" s="9">
        <v>0</v>
      </c>
    </row>
    <row r="76" spans="1:7" x14ac:dyDescent="0.25">
      <c r="A76" s="3" t="s">
        <v>143</v>
      </c>
      <c r="B76" s="2" t="s">
        <v>144</v>
      </c>
      <c r="C76" s="9">
        <v>0</v>
      </c>
      <c r="D76" s="9">
        <v>0</v>
      </c>
      <c r="E76" s="9">
        <v>0</v>
      </c>
      <c r="F76" s="14">
        <v>0</v>
      </c>
      <c r="G76" s="9">
        <v>0</v>
      </c>
    </row>
    <row r="77" spans="1:7" x14ac:dyDescent="0.25">
      <c r="A77" s="3" t="s">
        <v>145</v>
      </c>
      <c r="B77" s="2" t="s">
        <v>146</v>
      </c>
      <c r="C77" s="9">
        <v>18261.5</v>
      </c>
      <c r="D77" s="9">
        <v>10762.7</v>
      </c>
      <c r="E77" s="9">
        <v>0</v>
      </c>
      <c r="F77" s="14">
        <v>0</v>
      </c>
      <c r="G77" s="9">
        <v>0</v>
      </c>
    </row>
    <row r="78" spans="1:7" s="7" customFormat="1" x14ac:dyDescent="0.25">
      <c r="A78" s="4" t="s">
        <v>147</v>
      </c>
      <c r="B78" s="1" t="s">
        <v>148</v>
      </c>
      <c r="C78" s="8">
        <f>C79</f>
        <v>6385</v>
      </c>
      <c r="D78" s="8">
        <f>D79</f>
        <v>0</v>
      </c>
      <c r="E78" s="8">
        <f t="shared" si="3"/>
        <v>0</v>
      </c>
      <c r="F78" s="13">
        <f>F79</f>
        <v>1383.3</v>
      </c>
      <c r="G78" s="8">
        <v>0</v>
      </c>
    </row>
    <row r="79" spans="1:7" x14ac:dyDescent="0.25">
      <c r="A79" s="3" t="s">
        <v>149</v>
      </c>
      <c r="B79" s="2" t="s">
        <v>150</v>
      </c>
      <c r="C79" s="9">
        <v>6385</v>
      </c>
      <c r="D79" s="9">
        <v>0</v>
      </c>
      <c r="E79" s="9">
        <f t="shared" si="3"/>
        <v>0</v>
      </c>
      <c r="F79" s="14">
        <v>1383.3</v>
      </c>
      <c r="G79" s="9">
        <v>0</v>
      </c>
    </row>
    <row r="80" spans="1:7" s="7" customFormat="1" ht="24" x14ac:dyDescent="0.25">
      <c r="A80" s="4" t="s">
        <v>151</v>
      </c>
      <c r="B80" s="1" t="s">
        <v>152</v>
      </c>
      <c r="C80" s="8">
        <f>C81+C82+C83</f>
        <v>0</v>
      </c>
      <c r="D80" s="8">
        <f>D81+D82+D83</f>
        <v>0</v>
      </c>
      <c r="E80" s="8">
        <v>0</v>
      </c>
      <c r="F80" s="13">
        <f>F81+F82+F83</f>
        <v>0</v>
      </c>
      <c r="G80" s="8">
        <v>0</v>
      </c>
    </row>
    <row r="81" spans="1:7" ht="24" x14ac:dyDescent="0.25">
      <c r="A81" s="3" t="s">
        <v>153</v>
      </c>
      <c r="B81" s="2" t="s">
        <v>154</v>
      </c>
      <c r="C81" s="9">
        <v>0</v>
      </c>
      <c r="D81" s="9">
        <v>0</v>
      </c>
      <c r="E81" s="9">
        <v>0</v>
      </c>
      <c r="F81" s="14">
        <v>0</v>
      </c>
      <c r="G81" s="9">
        <v>0</v>
      </c>
    </row>
    <row r="82" spans="1:7" x14ac:dyDescent="0.25">
      <c r="A82" s="3" t="s">
        <v>155</v>
      </c>
      <c r="B82" s="2" t="s">
        <v>156</v>
      </c>
      <c r="C82" s="9">
        <v>0</v>
      </c>
      <c r="D82" s="9">
        <v>0</v>
      </c>
      <c r="E82" s="9">
        <v>0</v>
      </c>
      <c r="F82" s="14">
        <v>0</v>
      </c>
      <c r="G82" s="9">
        <v>0</v>
      </c>
    </row>
    <row r="83" spans="1:7" x14ac:dyDescent="0.25">
      <c r="A83" s="3" t="s">
        <v>157</v>
      </c>
      <c r="B83" s="2" t="s">
        <v>158</v>
      </c>
      <c r="C83" s="9">
        <v>0</v>
      </c>
      <c r="D83" s="9">
        <v>0</v>
      </c>
      <c r="E83" s="9">
        <v>0</v>
      </c>
      <c r="F83" s="14">
        <v>0</v>
      </c>
      <c r="G83" s="9">
        <v>0</v>
      </c>
    </row>
    <row r="84" spans="1:7" x14ac:dyDescent="0.25">
      <c r="A84" s="5"/>
    </row>
    <row r="85" spans="1:7" x14ac:dyDescent="0.25">
      <c r="A85" s="6" t="s">
        <v>161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HP Inc.</cp:lastModifiedBy>
  <cp:lastPrinted>2018-10-10T08:55:21Z</cp:lastPrinted>
  <dcterms:created xsi:type="dcterms:W3CDTF">2017-12-11T14:03:53Z</dcterms:created>
  <dcterms:modified xsi:type="dcterms:W3CDTF">2021-10-08T07:58:29Z</dcterms:modified>
</cp:coreProperties>
</file>