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для сайта рейтинг\2022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definedNames>
    <definedName name="_xlnm._FilterDatabase" localSheetId="0" hidden="1">Приложение!$A$3:$G$84</definedName>
  </definedNames>
  <calcPr calcId="162913"/>
</workbook>
</file>

<file path=xl/calcChain.xml><?xml version="1.0" encoding="utf-8"?>
<calcChain xmlns="http://schemas.openxmlformats.org/spreadsheetml/2006/main">
  <c r="D34" i="3" l="1"/>
  <c r="C34" i="3"/>
  <c r="D40" i="3" l="1"/>
  <c r="C40" i="3"/>
  <c r="C16" i="3" l="1"/>
  <c r="C5" i="3"/>
  <c r="F81" i="3"/>
  <c r="F79" i="3"/>
  <c r="F75" i="3"/>
  <c r="F70" i="3"/>
  <c r="F64" i="3"/>
  <c r="F56" i="3"/>
  <c r="F53" i="3"/>
  <c r="F44" i="3"/>
  <c r="F40" i="3"/>
  <c r="F34" i="3"/>
  <c r="F23" i="3"/>
  <c r="F19" i="3"/>
  <c r="F16" i="3"/>
  <c r="F5" i="3"/>
  <c r="G45" i="3" l="1"/>
  <c r="G8" i="3"/>
  <c r="F4" i="3" l="1"/>
  <c r="C64" i="3"/>
  <c r="C4" i="3" s="1"/>
  <c r="D81" i="3" l="1"/>
  <c r="D79" i="3"/>
  <c r="D75" i="3"/>
  <c r="D70" i="3"/>
  <c r="G70" i="3" s="1"/>
  <c r="D64" i="3"/>
  <c r="G64" i="3" s="1"/>
  <c r="D56" i="3"/>
  <c r="D53" i="3"/>
  <c r="G53" i="3" s="1"/>
  <c r="D44" i="3"/>
  <c r="G44" i="3" s="1"/>
  <c r="G34" i="3"/>
  <c r="D23" i="3"/>
  <c r="D19" i="3"/>
  <c r="G19" i="3" s="1"/>
  <c r="D5" i="3"/>
  <c r="G5" i="3" s="1"/>
  <c r="C81" i="3"/>
  <c r="C79" i="3"/>
  <c r="C75" i="3"/>
  <c r="C70" i="3"/>
  <c r="C56" i="3"/>
  <c r="C53" i="3"/>
  <c r="C44" i="3"/>
  <c r="C23" i="3"/>
  <c r="C19" i="3"/>
  <c r="E5" i="3" l="1"/>
  <c r="D4" i="3"/>
  <c r="E53" i="3"/>
  <c r="E23" i="3"/>
  <c r="G23" i="3"/>
  <c r="E70" i="3"/>
  <c r="E16" i="3"/>
  <c r="E40" i="3"/>
  <c r="E64" i="3"/>
  <c r="E19" i="3"/>
  <c r="E44" i="3"/>
  <c r="E34" i="3"/>
  <c r="E79" i="3"/>
  <c r="E4" i="3" l="1"/>
  <c r="G4" i="3"/>
  <c r="G52" i="3"/>
  <c r="G6" i="3"/>
  <c r="G7" i="3"/>
  <c r="G22" i="3"/>
  <c r="G30" i="3"/>
  <c r="G31" i="3"/>
  <c r="G37" i="3"/>
  <c r="G46" i="3"/>
  <c r="G47" i="3"/>
  <c r="G51" i="3"/>
  <c r="G54" i="3"/>
  <c r="G65" i="3"/>
  <c r="G67" i="3"/>
  <c r="G68" i="3"/>
  <c r="G71" i="3"/>
  <c r="G73" i="3"/>
  <c r="E80" i="3"/>
  <c r="E6" i="3"/>
  <c r="E7" i="3"/>
  <c r="E8" i="3"/>
  <c r="E13" i="3"/>
  <c r="E20" i="3"/>
  <c r="E22" i="3"/>
  <c r="E30" i="3"/>
  <c r="E31" i="3"/>
  <c r="E33" i="3"/>
  <c r="E36" i="3"/>
  <c r="E37" i="3"/>
  <c r="E42" i="3"/>
  <c r="E43" i="3"/>
  <c r="E45" i="3"/>
  <c r="E46" i="3"/>
  <c r="E47" i="3"/>
  <c r="E51" i="3"/>
  <c r="E52" i="3"/>
  <c r="E54" i="3"/>
  <c r="E65" i="3"/>
  <c r="E67" i="3"/>
  <c r="E68" i="3"/>
  <c r="E71" i="3"/>
  <c r="E73" i="3"/>
  <c r="E10" i="3"/>
  <c r="E32" i="3"/>
  <c r="G36" i="3"/>
  <c r="G35" i="3"/>
  <c r="G15" i="3"/>
  <c r="E35" i="3" l="1"/>
  <c r="G10" i="3"/>
  <c r="E15" i="3"/>
</calcChain>
</file>

<file path=xl/sharedStrings.xml><?xml version="1.0" encoding="utf-8"?>
<sst xmlns="http://schemas.openxmlformats.org/spreadsheetml/2006/main" count="170" uniqueCount="170">
  <si>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</si>
  <si>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</si>
  <si>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</si>
  <si>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</si>
  <si>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</si>
  <si>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</si>
  <si>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</si>
  <si>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</si>
  <si>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</si>
  <si>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</si>
  <si>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</si>
  <si>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</si>
  <si>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</si>
  <si>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</si>
  <si>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</si>
  <si>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</si>
  <si>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</si>
  <si>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</si>
  <si>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</si>
  <si>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</si>
  <si>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</si>
  <si>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</si>
  <si>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</si>
  <si>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</si>
  <si>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</si>
  <si>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</si>
  <si>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</si>
  <si>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</si>
  <si>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</si>
  <si>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</si>
  <si>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</si>
  <si>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</si>
  <si>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</si>
  <si>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</si>
  <si>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</si>
  <si>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</si>
  <si>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</si>
  <si>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</si>
  <si>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</si>
  <si>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</si>
  <si>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</si>
  <si>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</si>
  <si>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</si>
  <si>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</si>
  <si>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</si>
  <si>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</si>
  <si>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</si>
  <si>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</si>
  <si>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</si>
  <si>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</si>
  <si>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</si>
  <si>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</si>
  <si>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</si>
  <si>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</si>
  <si>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</si>
  <si>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</si>
  <si>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</si>
  <si>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</si>
  <si>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</si>
  <si>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</si>
  <si>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</si>
  <si>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</si>
  <si>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</si>
  <si>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</si>
  <si>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</si>
  <si>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</si>
  <si>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</si>
  <si>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</si>
  <si>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</si>
  <si>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</si>
  <si>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</si>
  <si>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</si>
  <si>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</si>
  <si>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</si>
  <si>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</si>
  <si>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</si>
  <si>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</si>
  <si>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</si>
  <si>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</si>
  <si>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</si>
  <si>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</si>
  <si>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</si>
  <si>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</si>
  <si>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</si>
  <si>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</si>
  <si>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</si>
  <si>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</si>
  <si>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</si>
  <si>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</si>
  <si>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</si>
  <si>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</si>
  <si>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</si>
  <si>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</si>
  <si>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</si>
  <si>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</si>
  <si>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</si>
  <si>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</si>
  <si>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</si>
  <si>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</si>
  <si>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</si>
  <si>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</si>
  <si>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</si>
  <si>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</si>
  <si>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</si>
  <si>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</si>
  <si>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</si>
  <si>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</si>
  <si>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</si>
  <si>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</si>
  <si>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</si>
  <si>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</si>
  <si>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</si>
  <si>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</si>
  <si>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</si>
  <si>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</si>
  <si>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</si>
  <si>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</si>
  <si>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</si>
  <si>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</si>
  <si>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</si>
  <si>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</si>
  <si>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</si>
  <si>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</si>
  <si>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</si>
  <si>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</si>
  <si>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</si>
  <si>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</si>
  <si>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</si>
  <si>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</si>
  <si>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</si>
  <si>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</si>
  <si>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</si>
  <si>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</si>
  <si>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</si>
  <si>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</si>
  <si>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</si>
  <si>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</si>
  <si>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</si>
  <si>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</si>
  <si>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</si>
  <si>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</si>
  <si>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</si>
  <si>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</si>
  <si>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</si>
  <si>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</si>
  <si>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</si>
  <si>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</si>
  <si>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</si>
  <si>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</si>
  <si>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</si>
  <si>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</si>
  <si>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</si>
  <si>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</si>
  <si>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</si>
  <si>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</si>
  <si>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</si>
  <si>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</si>
  <si>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</si>
  <si>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</si>
  <si>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</si>
  <si>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</si>
  <si>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</si>
  <si>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Фактически исполнено по состоянию на 01.04.2021, тыс. руб.</t>
  </si>
  <si>
    <t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01.04.2022)</t>
  </si>
  <si>
    <t>Утвержденные бюджетные назначения на 2022 год *, тыс. руб.</t>
  </si>
  <si>
    <t>Фактически исполнено по состоянию на 01.04.2022, тыс. руб.</t>
  </si>
  <si>
    <t>% исполнения утвержденных бюджетных назначений на  2022 год</t>
  </si>
  <si>
    <t>Темп роста к соответствующему периоду 2021 года, %</t>
  </si>
  <si>
    <t>0602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</si>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</sst>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</cellStyleXfs>
  <cellXfs count="1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0" fontId="8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3">
    <cellStyle name="Денежный [0] 2" xfId="5"/>
    <cellStyle name="Денежный [0] 3" xfId="11"/>
    <cellStyle name="Денежный 2" xfId="4"/>
    <cellStyle name="Денежный 3" xfId="10"/>
    <cellStyle name="Обычный" xfId="0" builtinId="0"/>
    <cellStyle name="Обычный 2" xfId="1"/>
    <cellStyle name="Обычный 3" xfId="7"/>
    <cellStyle name="Процентный 2" xfId="6"/>
    <cellStyle name="Процентный 3" xfId="12"/>
    <cellStyle name="Финансовый [0] 2" xfId="3"/>
    <cellStyle name="Финансовый [0] 3" xfId="9"/>
    <cellStyle name="Финансовый 2" xfId="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topLeftCell="A61" zoomScaleNormal="100" zoomScaleSheetLayoutView="100" workbookViewId="0">
      <selection activeCell="M78" sqref="M78"/>
    </sheetView>
  </sheetViews>
  <sheetFormatPr defaultRowHeight="15" x14ac:dyDescent="0.25"/>
  <cols>
    <col min="1" max="1" width="6.7109375" customWidth="1"/>
    <col min="2" max="2" width="54.28515625" customWidth="1"/>
    <col min="3" max="7" width="15.42578125" style="10" customWidth="1"/>
  </cols>
  <sheetData>
    <row r="1" spans="1:7" ht="30" customHeight="1" x14ac:dyDescent="0.25">
      <c r="A1" s="14" t="s">
        <v>163</v>
      </c>
      <c r="B1" s="14"/>
      <c r="C1" s="14"/>
      <c r="D1" s="14"/>
      <c r="E1" s="14"/>
      <c r="F1" s="15"/>
      <c r="G1" s="14"/>
    </row>
    <row r="3" spans="1:7" ht="60" x14ac:dyDescent="0.25">
      <c r="A3" s="12" t="s">
        <v>159</v>
      </c>
      <c r="B3" s="12" t="s">
        <v>160</v>
      </c>
      <c r="C3" s="13" t="s">
        <v>164</v>
      </c>
      <c r="D3" s="13" t="s">
        <v>165</v>
      </c>
      <c r="E3" s="13" t="s">
        <v>166</v>
      </c>
      <c r="F3" s="13" t="s">
        <v>162</v>
      </c>
      <c r="G3" s="13" t="s">
        <v>167</v>
      </c>
    </row>
    <row r="4" spans="1:7" s="7" customFormat="1" ht="15" customHeight="1" x14ac:dyDescent="0.25">
      <c r="A4" s="4"/>
      <c r="B4" s="1" t="s">
        <v>0</v>
      </c>
      <c r="C4" s="8">
        <f>C5+C16+C19+C23+C34+C40+C44+C53+C56+C64+C70+C79+C75</f>
        <v>3849782.1</v>
      </c>
      <c r="D4" s="8">
        <f>D5+D16+D19+D23+D34+D40+D44+D53+D56+D64+D70+D75+D79</f>
        <v>597951.89999999991</v>
      </c>
      <c r="E4" s="8">
        <f>D4/C4*100</f>
        <v>15.532097258179883</v>
      </c>
      <c r="F4" s="8">
        <f>F5+F16+F19+F23+F34+F40+F44+F53+F56+F64+F70+F75+F79</f>
        <v>552151</v>
      </c>
      <c r="G4" s="8">
        <f>D4/F4*100</f>
        <v>108.2949953907536</v>
      </c>
    </row>
    <row r="5" spans="1:7" s="7" customFormat="1" x14ac:dyDescent="0.25">
      <c r="A5" s="4" t="s">
        <v>1</v>
      </c>
      <c r="B5" s="1" t="s">
        <v>2</v>
      </c>
      <c r="C5" s="8">
        <f>C6+C7+C8+C9+C10+C11+C12+C13+C14+C15</f>
        <v>477933.9</v>
      </c>
      <c r="D5" s="8">
        <f t="shared" ref="D5" si="0">D6+D7+D8+D9+D10+D11+D12+D13+D14+D15</f>
        <v>96153.3</v>
      </c>
      <c r="E5" s="8">
        <f>D5/C5*100</f>
        <v>20.118535220037749</v>
      </c>
      <c r="F5" s="8">
        <f t="shared" ref="F5" si="1">F6+F7+F8+F9+F10+F11+F12+F13+F14+F15</f>
        <v>89163.7</v>
      </c>
      <c r="G5" s="8">
        <f t="shared" ref="G5:G70" si="2">D5/F5*100</f>
        <v>107.83906455205425</v>
      </c>
    </row>
    <row r="6" spans="1:7" ht="24" customHeight="1" x14ac:dyDescent="0.25">
      <c r="A6" s="3" t="s">
        <v>3</v>
      </c>
      <c r="B6" s="2" t="s">
        <v>4</v>
      </c>
      <c r="C6" s="9">
        <v>2646.3</v>
      </c>
      <c r="D6" s="9">
        <v>91</v>
      </c>
      <c r="E6" s="9">
        <f t="shared" ref="E6:E68" si="3">D6/C6*100</f>
        <v>3.4387635566640213</v>
      </c>
      <c r="F6" s="9">
        <v>744.1</v>
      </c>
      <c r="G6" s="9">
        <f t="shared" si="2"/>
        <v>12.229539040451552</v>
      </c>
    </row>
    <row r="7" spans="1:7" ht="36" customHeight="1" x14ac:dyDescent="0.25">
      <c r="A7" s="3" t="s">
        <v>5</v>
      </c>
      <c r="B7" s="2" t="s">
        <v>6</v>
      </c>
      <c r="C7" s="9">
        <v>8563.9</v>
      </c>
      <c r="D7" s="9">
        <v>2414.9</v>
      </c>
      <c r="E7" s="9">
        <f t="shared" si="3"/>
        <v>28.198601104636907</v>
      </c>
      <c r="F7" s="9">
        <v>1801.6</v>
      </c>
      <c r="G7" s="9">
        <f t="shared" si="2"/>
        <v>134.04196269982239</v>
      </c>
    </row>
    <row r="8" spans="1:7" ht="36" customHeight="1" x14ac:dyDescent="0.25">
      <c r="A8" s="3" t="s">
        <v>7</v>
      </c>
      <c r="B8" s="2" t="s">
        <v>8</v>
      </c>
      <c r="C8" s="9">
        <v>109854</v>
      </c>
      <c r="D8" s="9">
        <v>23443.5</v>
      </c>
      <c r="E8" s="9">
        <f t="shared" si="3"/>
        <v>21.340597520345188</v>
      </c>
      <c r="F8" s="9">
        <v>21578.3</v>
      </c>
      <c r="G8" s="9">
        <f>D8/F8*100</f>
        <v>108.64386907216972</v>
      </c>
    </row>
    <row r="9" spans="1:7" ht="15" customHeight="1" x14ac:dyDescent="0.25">
      <c r="A9" s="3" t="s">
        <v>9</v>
      </c>
      <c r="B9" s="2" t="s">
        <v>10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4" customHeight="1" x14ac:dyDescent="0.25">
      <c r="A10" s="3" t="s">
        <v>11</v>
      </c>
      <c r="B10" s="2" t="s">
        <v>12</v>
      </c>
      <c r="C10" s="9">
        <v>26499.3</v>
      </c>
      <c r="D10" s="9">
        <v>6356.5</v>
      </c>
      <c r="E10" s="9">
        <f t="shared" si="3"/>
        <v>23.987426082953135</v>
      </c>
      <c r="F10" s="9">
        <v>5403</v>
      </c>
      <c r="G10" s="9">
        <f t="shared" si="2"/>
        <v>117.64760318341662</v>
      </c>
    </row>
    <row r="11" spans="1:7" ht="15" customHeight="1" x14ac:dyDescent="0.25">
      <c r="A11" s="3" t="s">
        <v>13</v>
      </c>
      <c r="B11" s="2" t="s">
        <v>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5" customHeight="1" x14ac:dyDescent="0.25">
      <c r="A12" s="3" t="s">
        <v>15</v>
      </c>
      <c r="B12" s="2" t="s">
        <v>16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5" customHeight="1" x14ac:dyDescent="0.25">
      <c r="A13" s="3" t="s">
        <v>17</v>
      </c>
      <c r="B13" s="2" t="s">
        <v>18</v>
      </c>
      <c r="C13" s="9">
        <v>20000</v>
      </c>
      <c r="D13" s="9">
        <v>0</v>
      </c>
      <c r="E13" s="9">
        <f t="shared" si="3"/>
        <v>0</v>
      </c>
      <c r="F13" s="9">
        <v>0</v>
      </c>
      <c r="G13" s="9">
        <v>0</v>
      </c>
    </row>
    <row r="14" spans="1:7" ht="24" customHeight="1" x14ac:dyDescent="0.25">
      <c r="A14" s="3" t="s">
        <v>19</v>
      </c>
      <c r="B14" s="2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5" customHeight="1" x14ac:dyDescent="0.25">
      <c r="A15" s="3" t="s">
        <v>21</v>
      </c>
      <c r="B15" s="2" t="s">
        <v>22</v>
      </c>
      <c r="C15" s="9">
        <v>310370.40000000002</v>
      </c>
      <c r="D15" s="9">
        <v>63847.4</v>
      </c>
      <c r="E15" s="9">
        <f t="shared" si="3"/>
        <v>20.571356031374126</v>
      </c>
      <c r="F15" s="9">
        <v>59636.7</v>
      </c>
      <c r="G15" s="9">
        <f t="shared" si="2"/>
        <v>107.06058517657753</v>
      </c>
    </row>
    <row r="16" spans="1:7" s="7" customFormat="1" ht="13.5" customHeight="1" x14ac:dyDescent="0.25">
      <c r="A16" s="4" t="s">
        <v>23</v>
      </c>
      <c r="B16" s="1" t="s">
        <v>24</v>
      </c>
      <c r="C16" s="8">
        <f>C17+C18</f>
        <v>62</v>
      </c>
      <c r="D16" s="8">
        <v>0</v>
      </c>
      <c r="E16" s="8">
        <f t="shared" si="3"/>
        <v>0</v>
      </c>
      <c r="F16" s="8">
        <f>F17+F18</f>
        <v>0</v>
      </c>
      <c r="G16" s="8">
        <v>0</v>
      </c>
    </row>
    <row r="17" spans="1:7" ht="15" customHeight="1" x14ac:dyDescent="0.25">
      <c r="A17" s="3" t="s">
        <v>25</v>
      </c>
      <c r="B17" s="2" t="s">
        <v>26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15" customHeight="1" x14ac:dyDescent="0.25">
      <c r="A18" s="3" t="s">
        <v>27</v>
      </c>
      <c r="B18" s="2" t="s">
        <v>28</v>
      </c>
      <c r="C18" s="9">
        <v>62</v>
      </c>
      <c r="D18" s="9">
        <v>0</v>
      </c>
      <c r="E18" s="9">
        <v>0</v>
      </c>
      <c r="F18" s="9">
        <v>0</v>
      </c>
      <c r="G18" s="9">
        <v>0</v>
      </c>
    </row>
    <row r="19" spans="1:7" s="7" customFormat="1" ht="24" x14ac:dyDescent="0.25">
      <c r="A19" s="4" t="s">
        <v>29</v>
      </c>
      <c r="B19" s="1" t="s">
        <v>30</v>
      </c>
      <c r="C19" s="8">
        <f>C20+C21+C22</f>
        <v>49948</v>
      </c>
      <c r="D19" s="8">
        <f>D20+D21+D22</f>
        <v>10687.099999999999</v>
      </c>
      <c r="E19" s="8">
        <f t="shared" si="3"/>
        <v>21.396452310402818</v>
      </c>
      <c r="F19" s="8">
        <f>F20+F21+F22</f>
        <v>7689.5</v>
      </c>
      <c r="G19" s="8">
        <f t="shared" si="2"/>
        <v>138.98302880551398</v>
      </c>
    </row>
    <row r="20" spans="1:7" ht="24" customHeight="1" x14ac:dyDescent="0.25">
      <c r="A20" s="3" t="s">
        <v>31</v>
      </c>
      <c r="B20" s="2" t="s">
        <v>32</v>
      </c>
      <c r="C20" s="9">
        <v>910</v>
      </c>
      <c r="D20" s="9">
        <v>0</v>
      </c>
      <c r="E20" s="9">
        <f t="shared" si="3"/>
        <v>0</v>
      </c>
      <c r="F20" s="9">
        <v>0</v>
      </c>
      <c r="G20" s="9">
        <v>0</v>
      </c>
    </row>
    <row r="21" spans="1:7" ht="15" customHeight="1" x14ac:dyDescent="0.25">
      <c r="A21" s="3" t="s">
        <v>33</v>
      </c>
      <c r="B21" s="2" t="s">
        <v>34</v>
      </c>
      <c r="C21" s="9">
        <v>28811.8</v>
      </c>
      <c r="D21" s="9">
        <v>6581.4</v>
      </c>
      <c r="E21" s="9">
        <v>0</v>
      </c>
      <c r="F21" s="9">
        <v>5192.1000000000004</v>
      </c>
      <c r="G21" s="9">
        <v>0</v>
      </c>
    </row>
    <row r="22" spans="1:7" ht="24" customHeight="1" x14ac:dyDescent="0.25">
      <c r="A22" s="3" t="s">
        <v>35</v>
      </c>
      <c r="B22" s="2" t="s">
        <v>36</v>
      </c>
      <c r="C22" s="9">
        <v>20226.2</v>
      </c>
      <c r="D22" s="9">
        <v>4105.7</v>
      </c>
      <c r="E22" s="9">
        <f t="shared" si="3"/>
        <v>20.298919223581294</v>
      </c>
      <c r="F22" s="9">
        <v>2497.4</v>
      </c>
      <c r="G22" s="9">
        <f t="shared" si="2"/>
        <v>164.39897493393127</v>
      </c>
    </row>
    <row r="23" spans="1:7" s="7" customFormat="1" x14ac:dyDescent="0.25">
      <c r="A23" s="4" t="s">
        <v>37</v>
      </c>
      <c r="B23" s="1" t="s">
        <v>38</v>
      </c>
      <c r="C23" s="8">
        <f>C24+C25+C26+C27+C28+C29+C30+C31+C32+C33</f>
        <v>296570.89999999997</v>
      </c>
      <c r="D23" s="8">
        <f>D24+D25+D26+D27+D28+D29+D30+D31+D32+D33</f>
        <v>41831.899999999994</v>
      </c>
      <c r="E23" s="8">
        <f t="shared" si="3"/>
        <v>14.105193732763396</v>
      </c>
      <c r="F23" s="8">
        <f>F24+F25+F26+F27+F28+F29+F30+F31+F32+F33</f>
        <v>32486.399999999998</v>
      </c>
      <c r="G23" s="8">
        <f t="shared" si="2"/>
        <v>128.7674226753349</v>
      </c>
    </row>
    <row r="24" spans="1:7" ht="15" customHeight="1" x14ac:dyDescent="0.25">
      <c r="A24" s="3" t="s">
        <v>39</v>
      </c>
      <c r="B24" s="2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5" customHeight="1" x14ac:dyDescent="0.25">
      <c r="A25" s="3" t="s">
        <v>41</v>
      </c>
      <c r="B25" s="2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5" customHeight="1" x14ac:dyDescent="0.25">
      <c r="A26" s="3" t="s">
        <v>43</v>
      </c>
      <c r="B26" s="2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5" customHeight="1" x14ac:dyDescent="0.25">
      <c r="A27" s="3" t="s">
        <v>45</v>
      </c>
      <c r="B27" s="2" t="s">
        <v>46</v>
      </c>
      <c r="C27" s="9">
        <v>1728</v>
      </c>
      <c r="D27" s="9">
        <v>0</v>
      </c>
      <c r="E27" s="9">
        <v>0</v>
      </c>
      <c r="F27" s="9">
        <v>0</v>
      </c>
      <c r="G27" s="9">
        <v>0</v>
      </c>
    </row>
    <row r="28" spans="1:7" ht="15" customHeight="1" x14ac:dyDescent="0.25">
      <c r="A28" s="3" t="s">
        <v>47</v>
      </c>
      <c r="B28" s="2" t="s">
        <v>48</v>
      </c>
      <c r="C28" s="9">
        <v>32503.200000000001</v>
      </c>
      <c r="D28" s="9">
        <v>0</v>
      </c>
      <c r="E28" s="9">
        <v>0</v>
      </c>
      <c r="F28" s="9">
        <v>0</v>
      </c>
      <c r="G28" s="9">
        <v>0</v>
      </c>
    </row>
    <row r="29" spans="1:7" ht="15" customHeight="1" x14ac:dyDescent="0.25">
      <c r="A29" s="3" t="s">
        <v>49</v>
      </c>
      <c r="B29" s="2" t="s">
        <v>50</v>
      </c>
      <c r="C29" s="9">
        <v>51.4</v>
      </c>
      <c r="D29" s="9">
        <v>0</v>
      </c>
      <c r="E29" s="9">
        <v>0</v>
      </c>
      <c r="F29" s="9">
        <v>0</v>
      </c>
      <c r="G29" s="9">
        <v>0</v>
      </c>
    </row>
    <row r="30" spans="1:7" ht="15" customHeight="1" x14ac:dyDescent="0.25">
      <c r="A30" s="3" t="s">
        <v>51</v>
      </c>
      <c r="B30" s="2" t="s">
        <v>52</v>
      </c>
      <c r="C30" s="9">
        <v>751.5</v>
      </c>
      <c r="D30" s="9">
        <v>83.6</v>
      </c>
      <c r="E30" s="9">
        <f t="shared" si="3"/>
        <v>11.124417831004656</v>
      </c>
      <c r="F30" s="9">
        <v>3165.8</v>
      </c>
      <c r="G30" s="9">
        <f t="shared" si="2"/>
        <v>2.6407227241139677</v>
      </c>
    </row>
    <row r="31" spans="1:7" ht="15" customHeight="1" x14ac:dyDescent="0.25">
      <c r="A31" s="3" t="s">
        <v>53</v>
      </c>
      <c r="B31" s="2" t="s">
        <v>54</v>
      </c>
      <c r="C31" s="9">
        <v>232847</v>
      </c>
      <c r="D31" s="9">
        <v>40394.6</v>
      </c>
      <c r="E31" s="9">
        <f t="shared" si="3"/>
        <v>17.348129887866282</v>
      </c>
      <c r="F31" s="9">
        <v>27821.4</v>
      </c>
      <c r="G31" s="9">
        <f t="shared" si="2"/>
        <v>145.19254962007662</v>
      </c>
    </row>
    <row r="32" spans="1:7" ht="15" customHeight="1" x14ac:dyDescent="0.25">
      <c r="A32" s="3" t="s">
        <v>55</v>
      </c>
      <c r="B32" s="2" t="s">
        <v>56</v>
      </c>
      <c r="C32" s="9">
        <v>25713.8</v>
      </c>
      <c r="D32" s="9">
        <v>1353.7</v>
      </c>
      <c r="E32" s="9">
        <f t="shared" si="3"/>
        <v>5.2644883292239966</v>
      </c>
      <c r="F32" s="9">
        <v>1440.1</v>
      </c>
      <c r="G32" s="9">
        <v>0</v>
      </c>
    </row>
    <row r="33" spans="1:7" ht="15" customHeight="1" x14ac:dyDescent="0.25">
      <c r="A33" s="3" t="s">
        <v>57</v>
      </c>
      <c r="B33" s="2" t="s">
        <v>58</v>
      </c>
      <c r="C33" s="9">
        <v>2976</v>
      </c>
      <c r="D33" s="9">
        <v>0</v>
      </c>
      <c r="E33" s="9">
        <f t="shared" si="3"/>
        <v>0</v>
      </c>
      <c r="F33" s="9">
        <v>59.1</v>
      </c>
      <c r="G33" s="9">
        <v>0</v>
      </c>
    </row>
    <row r="34" spans="1:7" s="7" customFormat="1" x14ac:dyDescent="0.25">
      <c r="A34" s="4" t="s">
        <v>59</v>
      </c>
      <c r="B34" s="1" t="s">
        <v>60</v>
      </c>
      <c r="C34" s="8">
        <f>C35+C36+C37+C38+C39</f>
        <v>763363.6</v>
      </c>
      <c r="D34" s="8">
        <f>D35+D36+D37+D38+D39</f>
        <v>65371</v>
      </c>
      <c r="E34" s="8">
        <f t="shared" si="3"/>
        <v>8.5635469126376993</v>
      </c>
      <c r="F34" s="8">
        <f>F35+F36+F37+F38+F39</f>
        <v>46761.700000000004</v>
      </c>
      <c r="G34" s="8">
        <f t="shared" si="2"/>
        <v>139.796029656749</v>
      </c>
    </row>
    <row r="35" spans="1:7" ht="15" customHeight="1" x14ac:dyDescent="0.25">
      <c r="A35" s="3" t="s">
        <v>61</v>
      </c>
      <c r="B35" s="2" t="s">
        <v>62</v>
      </c>
      <c r="C35" s="9">
        <v>31438.799999999999</v>
      </c>
      <c r="D35" s="9">
        <v>8245</v>
      </c>
      <c r="E35" s="9">
        <f t="shared" si="3"/>
        <v>26.225555682786876</v>
      </c>
      <c r="F35" s="9">
        <v>4759.2</v>
      </c>
      <c r="G35" s="9">
        <f t="shared" si="2"/>
        <v>173.2434022524794</v>
      </c>
    </row>
    <row r="36" spans="1:7" ht="15" customHeight="1" x14ac:dyDescent="0.25">
      <c r="A36" s="3" t="s">
        <v>63</v>
      </c>
      <c r="B36" s="2" t="s">
        <v>64</v>
      </c>
      <c r="C36" s="9">
        <v>124816.8</v>
      </c>
      <c r="D36" s="9">
        <v>9930</v>
      </c>
      <c r="E36" s="9">
        <f t="shared" si="3"/>
        <v>7.9556598150248998</v>
      </c>
      <c r="F36" s="9">
        <v>504.1</v>
      </c>
      <c r="G36" s="9">
        <f t="shared" si="2"/>
        <v>1969.84725252926</v>
      </c>
    </row>
    <row r="37" spans="1:7" ht="15" customHeight="1" x14ac:dyDescent="0.25">
      <c r="A37" s="3" t="s">
        <v>65</v>
      </c>
      <c r="B37" s="2" t="s">
        <v>66</v>
      </c>
      <c r="C37" s="9">
        <v>607108</v>
      </c>
      <c r="D37" s="9">
        <v>47196</v>
      </c>
      <c r="E37" s="9">
        <f t="shared" si="3"/>
        <v>7.7739051371419912</v>
      </c>
      <c r="F37" s="9">
        <v>41498.400000000001</v>
      </c>
      <c r="G37" s="9">
        <f t="shared" si="2"/>
        <v>113.7296859637962</v>
      </c>
    </row>
    <row r="38" spans="1:7" ht="24" customHeight="1" x14ac:dyDescent="0.25">
      <c r="A38" s="3" t="s">
        <v>67</v>
      </c>
      <c r="B38" s="2" t="s">
        <v>68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15" customHeight="1" x14ac:dyDescent="0.25">
      <c r="A39" s="3" t="s">
        <v>69</v>
      </c>
      <c r="B39" s="2" t="s">
        <v>70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s="7" customFormat="1" x14ac:dyDescent="0.25">
      <c r="A40" s="4" t="s">
        <v>71</v>
      </c>
      <c r="B40" s="1" t="s">
        <v>72</v>
      </c>
      <c r="C40" s="8">
        <f>C42+C43+C41</f>
        <v>130963.20000000001</v>
      </c>
      <c r="D40" s="8">
        <f>D42+D43+D41</f>
        <v>46906.799999999996</v>
      </c>
      <c r="E40" s="8">
        <f t="shared" si="3"/>
        <v>35.816779064653268</v>
      </c>
      <c r="F40" s="8">
        <f>F42+F43</f>
        <v>46658.1</v>
      </c>
      <c r="G40" s="8">
        <v>0</v>
      </c>
    </row>
    <row r="41" spans="1:7" s="11" customFormat="1" x14ac:dyDescent="0.25">
      <c r="A41" s="3" t="s">
        <v>168</v>
      </c>
      <c r="B41" s="2" t="s">
        <v>169</v>
      </c>
      <c r="C41" s="9">
        <v>75766.600000000006</v>
      </c>
      <c r="D41" s="9">
        <v>48.7</v>
      </c>
      <c r="E41" s="9"/>
      <c r="F41" s="9"/>
      <c r="G41" s="9"/>
    </row>
    <row r="42" spans="1:7" ht="15" customHeight="1" x14ac:dyDescent="0.25">
      <c r="A42" s="3" t="s">
        <v>73</v>
      </c>
      <c r="B42" s="2" t="s">
        <v>74</v>
      </c>
      <c r="C42" s="9">
        <v>100</v>
      </c>
      <c r="D42" s="9">
        <v>0</v>
      </c>
      <c r="E42" s="9">
        <f t="shared" si="3"/>
        <v>0</v>
      </c>
      <c r="F42" s="9">
        <v>0</v>
      </c>
      <c r="G42" s="9">
        <v>0</v>
      </c>
    </row>
    <row r="43" spans="1:7" ht="15" customHeight="1" x14ac:dyDescent="0.25">
      <c r="A43" s="3" t="s">
        <v>75</v>
      </c>
      <c r="B43" s="2" t="s">
        <v>76</v>
      </c>
      <c r="C43" s="9">
        <v>55096.6</v>
      </c>
      <c r="D43" s="9">
        <v>46858.1</v>
      </c>
      <c r="E43" s="9">
        <f t="shared" si="3"/>
        <v>85.04717169480513</v>
      </c>
      <c r="F43" s="9">
        <v>46658.1</v>
      </c>
      <c r="G43" s="9">
        <v>0</v>
      </c>
    </row>
    <row r="44" spans="1:7" s="7" customFormat="1" x14ac:dyDescent="0.25">
      <c r="A44" s="4" t="s">
        <v>77</v>
      </c>
      <c r="B44" s="1" t="s">
        <v>78</v>
      </c>
      <c r="C44" s="8">
        <f>C45+C46+C47+C48+C49+C50+C51+C52</f>
        <v>1559999.9000000001</v>
      </c>
      <c r="D44" s="8">
        <f>D45+D46+D47+D48+D49+D50+D51+D52</f>
        <v>237808.5</v>
      </c>
      <c r="E44" s="8">
        <f t="shared" si="3"/>
        <v>15.244135592572794</v>
      </c>
      <c r="F44" s="8">
        <f>F45+F46+F47+F48+F49+F50+F51+F52</f>
        <v>237213.30000000002</v>
      </c>
      <c r="G44" s="8">
        <f>D44/F44*100</f>
        <v>100.25091341842973</v>
      </c>
    </row>
    <row r="45" spans="1:7" ht="15" customHeight="1" x14ac:dyDescent="0.25">
      <c r="A45" s="3" t="s">
        <v>79</v>
      </c>
      <c r="B45" s="2" t="s">
        <v>80</v>
      </c>
      <c r="C45" s="9">
        <v>432240.7</v>
      </c>
      <c r="D45" s="9">
        <v>68875.600000000006</v>
      </c>
      <c r="E45" s="9">
        <f t="shared" si="3"/>
        <v>15.93454757962404</v>
      </c>
      <c r="F45" s="9">
        <v>67785.100000000006</v>
      </c>
      <c r="G45" s="9">
        <f>D45/F45*100</f>
        <v>101.6087606273355</v>
      </c>
    </row>
    <row r="46" spans="1:7" ht="15" customHeight="1" x14ac:dyDescent="0.25">
      <c r="A46" s="3" t="s">
        <v>81</v>
      </c>
      <c r="B46" s="2" t="s">
        <v>82</v>
      </c>
      <c r="C46" s="9">
        <v>959968.1</v>
      </c>
      <c r="D46" s="9">
        <v>142969.60000000001</v>
      </c>
      <c r="E46" s="9">
        <f t="shared" si="3"/>
        <v>14.893161554014139</v>
      </c>
      <c r="F46" s="9">
        <v>140595.70000000001</v>
      </c>
      <c r="G46" s="9">
        <f t="shared" si="2"/>
        <v>101.68845846636844</v>
      </c>
    </row>
    <row r="47" spans="1:7" ht="15" customHeight="1" x14ac:dyDescent="0.25">
      <c r="A47" s="3" t="s">
        <v>83</v>
      </c>
      <c r="B47" s="2" t="s">
        <v>84</v>
      </c>
      <c r="C47" s="9">
        <v>130983</v>
      </c>
      <c r="D47" s="9">
        <v>21034</v>
      </c>
      <c r="E47" s="9">
        <f t="shared" si="3"/>
        <v>16.058572486505881</v>
      </c>
      <c r="F47" s="9">
        <v>24084.1</v>
      </c>
      <c r="G47" s="9">
        <f t="shared" si="2"/>
        <v>87.335628069971477</v>
      </c>
    </row>
    <row r="48" spans="1:7" ht="15" customHeight="1" x14ac:dyDescent="0.25">
      <c r="A48" s="3" t="s">
        <v>85</v>
      </c>
      <c r="B48" s="2" t="s">
        <v>86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ht="24" customHeight="1" x14ac:dyDescent="0.25">
      <c r="A49" s="3" t="s">
        <v>87</v>
      </c>
      <c r="B49" s="2" t="s">
        <v>88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7" ht="15" customHeight="1" x14ac:dyDescent="0.25">
      <c r="A50" s="3" t="s">
        <v>89</v>
      </c>
      <c r="B50" s="2" t="s">
        <v>90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</row>
    <row r="51" spans="1:7" ht="15" customHeight="1" x14ac:dyDescent="0.25">
      <c r="A51" s="3" t="s">
        <v>91</v>
      </c>
      <c r="B51" s="2" t="s">
        <v>92</v>
      </c>
      <c r="C51" s="9">
        <v>6500</v>
      </c>
      <c r="D51" s="9">
        <v>1321.9</v>
      </c>
      <c r="E51" s="9">
        <f t="shared" si="3"/>
        <v>20.336923076923078</v>
      </c>
      <c r="F51" s="9">
        <v>1150.4000000000001</v>
      </c>
      <c r="G51" s="9">
        <f t="shared" si="2"/>
        <v>114.90785813630042</v>
      </c>
    </row>
    <row r="52" spans="1:7" ht="15" customHeight="1" x14ac:dyDescent="0.25">
      <c r="A52" s="3" t="s">
        <v>93</v>
      </c>
      <c r="B52" s="2" t="s">
        <v>94</v>
      </c>
      <c r="C52" s="9">
        <v>30308.1</v>
      </c>
      <c r="D52" s="9">
        <v>3607.4</v>
      </c>
      <c r="E52" s="9">
        <f t="shared" si="3"/>
        <v>11.902428723674529</v>
      </c>
      <c r="F52" s="9">
        <v>3598</v>
      </c>
      <c r="G52" s="9">
        <f t="shared" si="2"/>
        <v>100.26125625347416</v>
      </c>
    </row>
    <row r="53" spans="1:7" s="7" customFormat="1" x14ac:dyDescent="0.25">
      <c r="A53" s="4" t="s">
        <v>95</v>
      </c>
      <c r="B53" s="1" t="s">
        <v>96</v>
      </c>
      <c r="C53" s="8">
        <f>C54+C55</f>
        <v>206590.5</v>
      </c>
      <c r="D53" s="8">
        <f>D54+D55</f>
        <v>41972.2</v>
      </c>
      <c r="E53" s="8">
        <f t="shared" si="3"/>
        <v>20.316616688569901</v>
      </c>
      <c r="F53" s="8">
        <f>F54+F55</f>
        <v>36905.699999999997</v>
      </c>
      <c r="G53" s="8">
        <f t="shared" si="2"/>
        <v>113.72823168236886</v>
      </c>
    </row>
    <row r="54" spans="1:7" ht="15" customHeight="1" x14ac:dyDescent="0.25">
      <c r="A54" s="3" t="s">
        <v>97</v>
      </c>
      <c r="B54" s="2" t="s">
        <v>98</v>
      </c>
      <c r="C54" s="9">
        <v>206590.5</v>
      </c>
      <c r="D54" s="9">
        <v>41972.2</v>
      </c>
      <c r="E54" s="9">
        <f t="shared" si="3"/>
        <v>20.316616688569901</v>
      </c>
      <c r="F54" s="9">
        <v>36905.699999999997</v>
      </c>
      <c r="G54" s="9">
        <f t="shared" si="2"/>
        <v>113.72823168236886</v>
      </c>
    </row>
    <row r="55" spans="1:7" ht="15" customHeight="1" x14ac:dyDescent="0.25">
      <c r="A55" s="3" t="s">
        <v>99</v>
      </c>
      <c r="B55" s="2" t="s">
        <v>100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s="7" customFormat="1" x14ac:dyDescent="0.25">
      <c r="A56" s="4" t="s">
        <v>101</v>
      </c>
      <c r="B56" s="1" t="s">
        <v>102</v>
      </c>
      <c r="C56" s="8">
        <f>C57+C58+C59+C60+C61+C62+C63</f>
        <v>0</v>
      </c>
      <c r="D56" s="8">
        <f>D57+D58+D59+D60+D61+D62+D63</f>
        <v>0</v>
      </c>
      <c r="E56" s="8">
        <v>0</v>
      </c>
      <c r="F56" s="8">
        <f>F57+F58+F59+F60+F61+F62+F63</f>
        <v>0</v>
      </c>
      <c r="G56" s="8">
        <v>0</v>
      </c>
    </row>
    <row r="57" spans="1:7" ht="15" customHeight="1" x14ac:dyDescent="0.25">
      <c r="A57" s="3" t="s">
        <v>103</v>
      </c>
      <c r="B57" s="2" t="s">
        <v>104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ht="15" customHeight="1" x14ac:dyDescent="0.25">
      <c r="A58" s="3" t="s">
        <v>105</v>
      </c>
      <c r="B58" s="2" t="s">
        <v>106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ht="15" customHeight="1" x14ac:dyDescent="0.25">
      <c r="A59" s="3" t="s">
        <v>107</v>
      </c>
      <c r="B59" s="2" t="s">
        <v>108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 ht="15" customHeight="1" x14ac:dyDescent="0.25">
      <c r="A60" s="3" t="s">
        <v>109</v>
      </c>
      <c r="B60" s="2" t="s">
        <v>110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ht="24" customHeight="1" x14ac:dyDescent="0.25">
      <c r="A61" s="3" t="s">
        <v>111</v>
      </c>
      <c r="B61" s="2" t="s">
        <v>112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 ht="15" customHeight="1" x14ac:dyDescent="0.25">
      <c r="A62" s="3" t="s">
        <v>113</v>
      </c>
      <c r="B62" s="2" t="s">
        <v>114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5" customHeight="1" x14ac:dyDescent="0.25">
      <c r="A63" s="3" t="s">
        <v>115</v>
      </c>
      <c r="B63" s="2" t="s">
        <v>116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 s="7" customFormat="1" x14ac:dyDescent="0.25">
      <c r="A64" s="4" t="s">
        <v>117</v>
      </c>
      <c r="B64" s="1" t="s">
        <v>118</v>
      </c>
      <c r="C64" s="8">
        <f>C65+C66+C67+C68+C69</f>
        <v>98458.5</v>
      </c>
      <c r="D64" s="8">
        <f>D65+D66+D67+D68+D69</f>
        <v>19417.8</v>
      </c>
      <c r="E64" s="8">
        <f t="shared" si="3"/>
        <v>19.721811727783788</v>
      </c>
      <c r="F64" s="8">
        <f>F65+F66+F67+F68+F69</f>
        <v>27692</v>
      </c>
      <c r="G64" s="8">
        <f t="shared" si="2"/>
        <v>70.120612451249457</v>
      </c>
    </row>
    <row r="65" spans="1:7" ht="15" customHeight="1" x14ac:dyDescent="0.25">
      <c r="A65" s="3" t="s">
        <v>119</v>
      </c>
      <c r="B65" s="2" t="s">
        <v>120</v>
      </c>
      <c r="C65" s="9">
        <v>12332.9</v>
      </c>
      <c r="D65" s="9">
        <v>1887</v>
      </c>
      <c r="E65" s="9">
        <f t="shared" si="3"/>
        <v>15.300537586455739</v>
      </c>
      <c r="F65" s="9">
        <v>1840.4</v>
      </c>
      <c r="G65" s="9">
        <f t="shared" si="2"/>
        <v>102.53205824820691</v>
      </c>
    </row>
    <row r="66" spans="1:7" ht="15" customHeight="1" x14ac:dyDescent="0.25">
      <c r="A66" s="3" t="s">
        <v>121</v>
      </c>
      <c r="B66" s="2" t="s">
        <v>122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ht="15" customHeight="1" x14ac:dyDescent="0.25">
      <c r="A67" s="3" t="s">
        <v>123</v>
      </c>
      <c r="B67" s="2" t="s">
        <v>124</v>
      </c>
      <c r="C67" s="9">
        <v>39956</v>
      </c>
      <c r="D67" s="9">
        <v>7535.3</v>
      </c>
      <c r="E67" s="9">
        <f t="shared" si="3"/>
        <v>18.858994894383823</v>
      </c>
      <c r="F67" s="9">
        <v>10368.799999999999</v>
      </c>
      <c r="G67" s="9">
        <f t="shared" si="2"/>
        <v>72.672826170820159</v>
      </c>
    </row>
    <row r="68" spans="1:7" ht="15" customHeight="1" x14ac:dyDescent="0.25">
      <c r="A68" s="3" t="s">
        <v>125</v>
      </c>
      <c r="B68" s="2" t="s">
        <v>126</v>
      </c>
      <c r="C68" s="9">
        <v>46169.599999999999</v>
      </c>
      <c r="D68" s="9">
        <v>9995.5</v>
      </c>
      <c r="E68" s="9">
        <f t="shared" si="3"/>
        <v>21.64952696146382</v>
      </c>
      <c r="F68" s="9">
        <v>15482.8</v>
      </c>
      <c r="G68" s="9">
        <f t="shared" si="2"/>
        <v>64.558736145916768</v>
      </c>
    </row>
    <row r="69" spans="1:7" ht="15" customHeight="1" x14ac:dyDescent="0.25">
      <c r="A69" s="3" t="s">
        <v>127</v>
      </c>
      <c r="B69" s="2" t="s">
        <v>128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s="7" customFormat="1" x14ac:dyDescent="0.25">
      <c r="A70" s="4" t="s">
        <v>129</v>
      </c>
      <c r="B70" s="1" t="s">
        <v>130</v>
      </c>
      <c r="C70" s="8">
        <f>C71+C72+C73+C74</f>
        <v>239560.6</v>
      </c>
      <c r="D70" s="8">
        <f>D71+D72+D73+D74</f>
        <v>33500.6</v>
      </c>
      <c r="E70" s="8">
        <f t="shared" ref="E70:E80" si="4">D70/C70*100</f>
        <v>13.984186047288244</v>
      </c>
      <c r="F70" s="8">
        <f>F71+F72+F73+F74</f>
        <v>25428.2</v>
      </c>
      <c r="G70" s="8">
        <f t="shared" si="2"/>
        <v>131.74585696195561</v>
      </c>
    </row>
    <row r="71" spans="1:7" ht="15" customHeight="1" x14ac:dyDescent="0.25">
      <c r="A71" s="3" t="s">
        <v>131</v>
      </c>
      <c r="B71" s="2" t="s">
        <v>132</v>
      </c>
      <c r="C71" s="9">
        <v>196070.6</v>
      </c>
      <c r="D71" s="9">
        <v>23618.799999999999</v>
      </c>
      <c r="E71" s="9">
        <f t="shared" si="4"/>
        <v>12.046069120000652</v>
      </c>
      <c r="F71" s="9">
        <v>14581.2</v>
      </c>
      <c r="G71" s="9">
        <f t="shared" ref="G71:G73" si="5">D71/F71*100</f>
        <v>161.98118124708526</v>
      </c>
    </row>
    <row r="72" spans="1:7" ht="15" customHeight="1" x14ac:dyDescent="0.25">
      <c r="A72" s="3" t="s">
        <v>133</v>
      </c>
      <c r="B72" s="2" t="s">
        <v>134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ht="15" customHeight="1" x14ac:dyDescent="0.25">
      <c r="A73" s="3" t="s">
        <v>135</v>
      </c>
      <c r="B73" s="2" t="s">
        <v>136</v>
      </c>
      <c r="C73" s="9">
        <v>43490</v>
      </c>
      <c r="D73" s="9">
        <v>9881.7999999999993</v>
      </c>
      <c r="E73" s="9">
        <f t="shared" si="4"/>
        <v>22.722005058634167</v>
      </c>
      <c r="F73" s="9">
        <v>10847</v>
      </c>
      <c r="G73" s="9">
        <f t="shared" si="5"/>
        <v>91.10168710242462</v>
      </c>
    </row>
    <row r="74" spans="1:7" ht="15" customHeight="1" x14ac:dyDescent="0.25">
      <c r="A74" s="3" t="s">
        <v>137</v>
      </c>
      <c r="B74" s="2" t="s">
        <v>138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s="7" customFormat="1" x14ac:dyDescent="0.25">
      <c r="A75" s="4" t="s">
        <v>139</v>
      </c>
      <c r="B75" s="1" t="s">
        <v>140</v>
      </c>
      <c r="C75" s="8">
        <f>C76+C77+C78</f>
        <v>20031</v>
      </c>
      <c r="D75" s="8">
        <f>D76+D77+D78</f>
        <v>4302.7</v>
      </c>
      <c r="E75" s="8">
        <v>0</v>
      </c>
      <c r="F75" s="8">
        <f>F76+F77+F78</f>
        <v>2152.4</v>
      </c>
      <c r="G75" s="8">
        <v>0</v>
      </c>
    </row>
    <row r="76" spans="1:7" ht="15" customHeight="1" x14ac:dyDescent="0.25">
      <c r="A76" s="3" t="s">
        <v>141</v>
      </c>
      <c r="B76" s="2" t="s">
        <v>142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</row>
    <row r="77" spans="1:7" ht="15" customHeight="1" x14ac:dyDescent="0.25">
      <c r="A77" s="3" t="s">
        <v>143</v>
      </c>
      <c r="B77" s="2" t="s">
        <v>144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 ht="15" customHeight="1" x14ac:dyDescent="0.25">
      <c r="A78" s="3" t="s">
        <v>145</v>
      </c>
      <c r="B78" s="2" t="s">
        <v>146</v>
      </c>
      <c r="C78" s="9">
        <v>20031</v>
      </c>
      <c r="D78" s="9">
        <v>4302.7</v>
      </c>
      <c r="E78" s="9">
        <v>0</v>
      </c>
      <c r="F78" s="9">
        <v>2152.4</v>
      </c>
      <c r="G78" s="9">
        <v>0</v>
      </c>
    </row>
    <row r="79" spans="1:7" s="7" customFormat="1" x14ac:dyDescent="0.25">
      <c r="A79" s="4" t="s">
        <v>147</v>
      </c>
      <c r="B79" s="1" t="s">
        <v>148</v>
      </c>
      <c r="C79" s="8">
        <f>C80</f>
        <v>6300</v>
      </c>
      <c r="D79" s="8">
        <f>D80</f>
        <v>0</v>
      </c>
      <c r="E79" s="8">
        <f t="shared" si="4"/>
        <v>0</v>
      </c>
      <c r="F79" s="8">
        <f>F80</f>
        <v>0</v>
      </c>
      <c r="G79" s="8">
        <v>0</v>
      </c>
    </row>
    <row r="80" spans="1:7" ht="15" customHeight="1" x14ac:dyDescent="0.25">
      <c r="A80" s="3" t="s">
        <v>149</v>
      </c>
      <c r="B80" s="2" t="s">
        <v>150</v>
      </c>
      <c r="C80" s="9">
        <v>6300</v>
      </c>
      <c r="D80" s="9">
        <v>0</v>
      </c>
      <c r="E80" s="9">
        <f t="shared" si="4"/>
        <v>0</v>
      </c>
      <c r="F80" s="9">
        <v>0</v>
      </c>
      <c r="G80" s="9">
        <v>0</v>
      </c>
    </row>
    <row r="81" spans="1:7" s="7" customFormat="1" ht="24" x14ac:dyDescent="0.25">
      <c r="A81" s="4" t="s">
        <v>151</v>
      </c>
      <c r="B81" s="1" t="s">
        <v>152</v>
      </c>
      <c r="C81" s="8">
        <f>C82+C83+C84</f>
        <v>0</v>
      </c>
      <c r="D81" s="8">
        <f>D82+D83+D84</f>
        <v>0</v>
      </c>
      <c r="E81" s="8">
        <v>0</v>
      </c>
      <c r="F81" s="8">
        <f>F82+F83+F84</f>
        <v>0</v>
      </c>
      <c r="G81" s="8">
        <v>0</v>
      </c>
    </row>
    <row r="82" spans="1:7" ht="24" customHeight="1" x14ac:dyDescent="0.25">
      <c r="A82" s="3" t="s">
        <v>153</v>
      </c>
      <c r="B82" s="2" t="s">
        <v>154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</row>
    <row r="83" spans="1:7" ht="15" customHeight="1" x14ac:dyDescent="0.25">
      <c r="A83" s="3" t="s">
        <v>155</v>
      </c>
      <c r="B83" s="2" t="s">
        <v>156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</row>
    <row r="84" spans="1:7" ht="15" customHeight="1" x14ac:dyDescent="0.25">
      <c r="A84" s="3" t="s">
        <v>157</v>
      </c>
      <c r="B84" s="2" t="s">
        <v>158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x14ac:dyDescent="0.25">
      <c r="A85" s="5"/>
    </row>
    <row r="86" spans="1:7" x14ac:dyDescent="0.25">
      <c r="A86" s="6" t="s">
        <v>161</v>
      </c>
    </row>
  </sheetData>
  <autoFilter ref="A3:G84"/>
  <mergeCells count="1">
    <mergeCell ref="A1:G1"/>
  </mergeCells>
  <pageMargins left="0.7" right="0.7" top="0.75" bottom="0.75" header="0.3" footer="0.3"/>
  <pageSetup paperSize="9" scale="5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2019-10-10T08:28:05Z</cp:lastPrinted>
  <dcterms:created xsi:type="dcterms:W3CDTF">2017-12-11T14:03:53Z</dcterms:created>
  <dcterms:modified xsi:type="dcterms:W3CDTF">2022-09-20T08:13:39Z</dcterms:modified>
</cp:coreProperties>
</file>